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simo\Desktop\"/>
    </mc:Choice>
  </mc:AlternateContent>
  <xr:revisionPtr revIDLastSave="0" documentId="13_ncr:1_{DCE38DDE-CC13-414D-9458-6BFDE0EC0091}" xr6:coauthVersionLast="44" xr6:coauthVersionMax="44" xr10:uidLastSave="{00000000-0000-0000-0000-000000000000}"/>
  <bookViews>
    <workbookView xWindow="-120" yWindow="-120" windowWidth="21840" windowHeight="13140" firstSheet="2" activeTab="2" xr2:uid="{00000000-000D-0000-FFFF-FFFF00000000}"/>
  </bookViews>
  <sheets>
    <sheet name="TRASFUSIONALE (2)" sheetId="58" r:id="rId1"/>
    <sheet name="TRASFUSIONALE" sheetId="57" r:id="rId2"/>
    <sheet name="Programmazione" sheetId="60" r:id="rId3"/>
  </sheets>
  <definedNames>
    <definedName name="_xlnm._FilterDatabase" localSheetId="2" hidden="1">Programmazione!$A$6:$J$21</definedName>
    <definedName name="_xlnm._FilterDatabase" localSheetId="1" hidden="1">TRASFUSIONALE!$A$6:$J$26</definedName>
    <definedName name="_xlnm._FilterDatabase" localSheetId="0" hidden="1">'TRASFUSIONALE (2)'!$A$6:$J$26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60" l="1"/>
  <c r="CK31" i="58" l="1"/>
  <c r="CJ31" i="58"/>
  <c r="CI31" i="58"/>
  <c r="CH31" i="58"/>
  <c r="CG31" i="58"/>
  <c r="CF31" i="58"/>
  <c r="CE31" i="58"/>
  <c r="CD31" i="58"/>
  <c r="CC31" i="58"/>
  <c r="CB31" i="58"/>
  <c r="CA31" i="58"/>
  <c r="BZ31" i="58"/>
  <c r="BY31" i="58"/>
  <c r="BX31" i="58"/>
  <c r="BW31" i="58"/>
  <c r="BV31" i="58"/>
  <c r="BU31" i="58"/>
  <c r="BT31" i="58"/>
  <c r="BS31" i="58"/>
  <c r="BR31" i="58"/>
  <c r="BQ31" i="58"/>
  <c r="BP31" i="58"/>
  <c r="BO31" i="58"/>
  <c r="BN31" i="58"/>
  <c r="BM31" i="58"/>
  <c r="BL31" i="58"/>
  <c r="BK31" i="58"/>
  <c r="BJ31" i="58"/>
  <c r="BI31" i="58"/>
  <c r="BH31" i="58"/>
  <c r="BG31" i="58"/>
  <c r="BF31" i="58"/>
  <c r="BE31" i="58"/>
  <c r="BD31" i="58"/>
  <c r="BC31" i="58"/>
  <c r="BB31" i="58"/>
  <c r="BA31" i="58"/>
  <c r="AZ31" i="58"/>
  <c r="AY31" i="58"/>
  <c r="AX31" i="58"/>
  <c r="AW31" i="58"/>
  <c r="AV31" i="58"/>
  <c r="AU31" i="58"/>
  <c r="AT31" i="58"/>
  <c r="AS31" i="58"/>
  <c r="AR31" i="58"/>
  <c r="AQ31" i="58"/>
  <c r="AP31" i="58"/>
  <c r="CK30" i="58"/>
  <c r="CJ30" i="58"/>
  <c r="CI30" i="58"/>
  <c r="CH30" i="58"/>
  <c r="CG30" i="58"/>
  <c r="CF30" i="58"/>
  <c r="CE30" i="58"/>
  <c r="CD30" i="58"/>
  <c r="CC30" i="58"/>
  <c r="CB30" i="58"/>
  <c r="CA30" i="58"/>
  <c r="BZ30" i="58"/>
  <c r="BY30" i="58"/>
  <c r="BX30" i="58"/>
  <c r="BW30" i="58"/>
  <c r="BV30" i="58"/>
  <c r="BU30" i="58"/>
  <c r="BT30" i="58"/>
  <c r="BS30" i="58"/>
  <c r="BR30" i="58"/>
  <c r="BQ30" i="58"/>
  <c r="BP30" i="58"/>
  <c r="BO30" i="58"/>
  <c r="BN30" i="58"/>
  <c r="BM30" i="58"/>
  <c r="BL30" i="58"/>
  <c r="BK30" i="58"/>
  <c r="BJ30" i="58"/>
  <c r="BI30" i="58"/>
  <c r="BH30" i="58"/>
  <c r="BG30" i="58"/>
  <c r="BF30" i="58"/>
  <c r="BE30" i="58"/>
  <c r="BD30" i="58"/>
  <c r="BC30" i="58"/>
  <c r="BB30" i="58"/>
  <c r="BA30" i="58"/>
  <c r="AZ30" i="58"/>
  <c r="AY30" i="58"/>
  <c r="AX30" i="58"/>
  <c r="AW30" i="58"/>
  <c r="AV30" i="58"/>
  <c r="AU30" i="58"/>
  <c r="AT30" i="58"/>
  <c r="AS30" i="58"/>
  <c r="AR30" i="58"/>
  <c r="AQ30" i="58"/>
  <c r="AP30" i="58"/>
  <c r="CK29" i="58"/>
  <c r="CJ29" i="58"/>
  <c r="CI29" i="58"/>
  <c r="CH29" i="58"/>
  <c r="CG29" i="58"/>
  <c r="CF29" i="58"/>
  <c r="CE29" i="58"/>
  <c r="CD29" i="58"/>
  <c r="CC29" i="58"/>
  <c r="CB29" i="58"/>
  <c r="CA29" i="58"/>
  <c r="BZ29" i="58"/>
  <c r="BY29" i="58"/>
  <c r="BX29" i="58"/>
  <c r="BW29" i="58"/>
  <c r="BV29" i="58"/>
  <c r="BU29" i="58"/>
  <c r="BT29" i="58"/>
  <c r="BS29" i="58"/>
  <c r="BR29" i="58"/>
  <c r="BQ29" i="58"/>
  <c r="BP29" i="58"/>
  <c r="BO29" i="58"/>
  <c r="BN29" i="58"/>
  <c r="BM29" i="58"/>
  <c r="BL29" i="58"/>
  <c r="BK29" i="58"/>
  <c r="BJ29" i="58"/>
  <c r="BI29" i="58"/>
  <c r="BH29" i="58"/>
  <c r="BG29" i="58"/>
  <c r="BF29" i="58"/>
  <c r="BE29" i="58"/>
  <c r="BD29" i="58"/>
  <c r="BC29" i="58"/>
  <c r="BB29" i="58"/>
  <c r="BA29" i="58"/>
  <c r="AZ29" i="58"/>
  <c r="AY29" i="58"/>
  <c r="AX29" i="58"/>
  <c r="AW29" i="58"/>
  <c r="AV29" i="58"/>
  <c r="AU29" i="58"/>
  <c r="AT29" i="58"/>
  <c r="AS29" i="58"/>
  <c r="AR29" i="58"/>
  <c r="AQ29" i="58"/>
  <c r="AP29" i="58"/>
  <c r="CK28" i="58"/>
  <c r="CJ28" i="58"/>
  <c r="CI28" i="58"/>
  <c r="CH28" i="58"/>
  <c r="CG28" i="58"/>
  <c r="CF28" i="58"/>
  <c r="CE28" i="58"/>
  <c r="CD28" i="58"/>
  <c r="CC28" i="58"/>
  <c r="CB28" i="58"/>
  <c r="CA28" i="58"/>
  <c r="BZ28" i="58"/>
  <c r="BY28" i="58"/>
  <c r="BX28" i="58"/>
  <c r="BW28" i="58"/>
  <c r="BV28" i="58"/>
  <c r="BU28" i="58"/>
  <c r="BT28" i="58"/>
  <c r="BS28" i="58"/>
  <c r="BR28" i="58"/>
  <c r="BQ28" i="58"/>
  <c r="BP28" i="58"/>
  <c r="BO28" i="58"/>
  <c r="BN28" i="58"/>
  <c r="BM28" i="58"/>
  <c r="BL28" i="58"/>
  <c r="BK28" i="58"/>
  <c r="BJ28" i="58"/>
  <c r="BI28" i="58"/>
  <c r="BH28" i="58"/>
  <c r="BG28" i="58"/>
  <c r="BF28" i="58"/>
  <c r="BE28" i="58"/>
  <c r="BD28" i="58"/>
  <c r="BC28" i="58"/>
  <c r="BB28" i="58"/>
  <c r="BA28" i="58"/>
  <c r="AZ28" i="58"/>
  <c r="AY28" i="58"/>
  <c r="AX28" i="58"/>
  <c r="AW28" i="58"/>
  <c r="AV28" i="58"/>
  <c r="AU28" i="58"/>
  <c r="AT28" i="58"/>
  <c r="AS28" i="58"/>
  <c r="AR28" i="58"/>
  <c r="AQ28" i="58"/>
  <c r="AP28" i="58"/>
  <c r="CK27" i="58"/>
  <c r="CJ27" i="58"/>
  <c r="CI27" i="58"/>
  <c r="CH27" i="58"/>
  <c r="CG27" i="58"/>
  <c r="CF27" i="58"/>
  <c r="CE27" i="58"/>
  <c r="CD27" i="58"/>
  <c r="CC27" i="58"/>
  <c r="CB27" i="58"/>
  <c r="CA27" i="58"/>
  <c r="BZ27" i="58"/>
  <c r="BY27" i="58"/>
  <c r="BX27" i="58"/>
  <c r="BW27" i="58"/>
  <c r="BV27" i="58"/>
  <c r="BU27" i="58"/>
  <c r="BT27" i="58"/>
  <c r="BS27" i="58"/>
  <c r="BR27" i="58"/>
  <c r="BQ27" i="58"/>
  <c r="BP27" i="58"/>
  <c r="BO27" i="58"/>
  <c r="BN27" i="58"/>
  <c r="BM27" i="58"/>
  <c r="BL27" i="58"/>
  <c r="BK27" i="58"/>
  <c r="BJ27" i="58"/>
  <c r="BI27" i="58"/>
  <c r="BH27" i="58"/>
  <c r="BG27" i="58"/>
  <c r="BF27" i="58"/>
  <c r="BE27" i="58"/>
  <c r="BD27" i="58"/>
  <c r="BC27" i="58"/>
  <c r="BB27" i="58"/>
  <c r="BA27" i="58"/>
  <c r="AZ27" i="58"/>
  <c r="AY27" i="58"/>
  <c r="AX27" i="58"/>
  <c r="AW27" i="58"/>
  <c r="AV27" i="58"/>
  <c r="AU27" i="58"/>
  <c r="AT27" i="58"/>
  <c r="AS27" i="58"/>
  <c r="AR27" i="58"/>
  <c r="AQ27" i="58"/>
  <c r="AP27" i="58"/>
  <c r="CK26" i="58"/>
  <c r="CJ26" i="58"/>
  <c r="CI26" i="58"/>
  <c r="CH26" i="58"/>
  <c r="CG26" i="58"/>
  <c r="CF26" i="58"/>
  <c r="CE26" i="58"/>
  <c r="CD26" i="58"/>
  <c r="CC26" i="58"/>
  <c r="CB26" i="58"/>
  <c r="CA26" i="58"/>
  <c r="BZ26" i="58"/>
  <c r="BY26" i="58"/>
  <c r="BX26" i="58"/>
  <c r="BW26" i="58"/>
  <c r="BV26" i="58"/>
  <c r="BU26" i="58"/>
  <c r="BT26" i="58"/>
  <c r="BS26" i="58"/>
  <c r="BR26" i="58"/>
  <c r="BQ26" i="58"/>
  <c r="BP26" i="58"/>
  <c r="BO26" i="58"/>
  <c r="BN26" i="58"/>
  <c r="BM26" i="58"/>
  <c r="BL26" i="58"/>
  <c r="BK26" i="58"/>
  <c r="BJ26" i="58"/>
  <c r="BI26" i="58"/>
  <c r="BH26" i="58"/>
  <c r="BG26" i="58"/>
  <c r="BF26" i="58"/>
  <c r="BE26" i="58"/>
  <c r="BD26" i="58"/>
  <c r="BC26" i="58"/>
  <c r="BB26" i="58"/>
  <c r="BA26" i="58"/>
  <c r="AZ26" i="58"/>
  <c r="AY26" i="58"/>
  <c r="AX26" i="58"/>
  <c r="AW26" i="58"/>
  <c r="AV26" i="58"/>
  <c r="AU26" i="58"/>
  <c r="AT26" i="58"/>
  <c r="AS26" i="58"/>
  <c r="AR26" i="58"/>
  <c r="AQ26" i="58"/>
  <c r="AP26" i="58"/>
  <c r="CK25" i="58"/>
  <c r="CJ25" i="58"/>
  <c r="CI25" i="58"/>
  <c r="CH25" i="58"/>
  <c r="CG25" i="58"/>
  <c r="CF25" i="58"/>
  <c r="CE25" i="58"/>
  <c r="CD25" i="58"/>
  <c r="CC25" i="58"/>
  <c r="CB25" i="58"/>
  <c r="CA25" i="58"/>
  <c r="BZ25" i="58"/>
  <c r="BY25" i="58"/>
  <c r="BX25" i="58"/>
  <c r="BW25" i="58"/>
  <c r="BV25" i="58"/>
  <c r="BU25" i="58"/>
  <c r="BT25" i="58"/>
  <c r="BS25" i="58"/>
  <c r="BR25" i="58"/>
  <c r="BQ25" i="58"/>
  <c r="BP25" i="58"/>
  <c r="BO25" i="58"/>
  <c r="BN25" i="58"/>
  <c r="BM25" i="58"/>
  <c r="BL25" i="58"/>
  <c r="BK25" i="58"/>
  <c r="BJ25" i="58"/>
  <c r="BI25" i="58"/>
  <c r="BH25" i="58"/>
  <c r="BG25" i="58"/>
  <c r="BF25" i="58"/>
  <c r="BE25" i="58"/>
  <c r="BD25" i="58"/>
  <c r="BC25" i="58"/>
  <c r="BB25" i="58"/>
  <c r="BA25" i="58"/>
  <c r="AZ25" i="58"/>
  <c r="AY25" i="58"/>
  <c r="AX25" i="58"/>
  <c r="AW25" i="58"/>
  <c r="AV25" i="58"/>
  <c r="AU25" i="58"/>
  <c r="AT25" i="58"/>
  <c r="AS25" i="58"/>
  <c r="AR25" i="58"/>
  <c r="AQ25" i="58"/>
  <c r="AP25" i="58"/>
  <c r="CK24" i="58"/>
  <c r="CJ24" i="58"/>
  <c r="CI24" i="58"/>
  <c r="CH24" i="58"/>
  <c r="CG24" i="58"/>
  <c r="CF24" i="58"/>
  <c r="CE24" i="58"/>
  <c r="CD24" i="58"/>
  <c r="CC24" i="58"/>
  <c r="CB24" i="58"/>
  <c r="CA24" i="58"/>
  <c r="BZ24" i="58"/>
  <c r="BY24" i="58"/>
  <c r="BX24" i="58"/>
  <c r="BW24" i="58"/>
  <c r="BV24" i="58"/>
  <c r="BU24" i="58"/>
  <c r="BT24" i="58"/>
  <c r="BS24" i="58"/>
  <c r="BR24" i="58"/>
  <c r="BQ24" i="58"/>
  <c r="BP24" i="58"/>
  <c r="BO24" i="58"/>
  <c r="BN24" i="58"/>
  <c r="BM24" i="58"/>
  <c r="BL24" i="58"/>
  <c r="BK24" i="58"/>
  <c r="BJ24" i="58"/>
  <c r="BI24" i="58"/>
  <c r="BH24" i="58"/>
  <c r="BG24" i="58"/>
  <c r="BF24" i="58"/>
  <c r="BE24" i="58"/>
  <c r="BD24" i="58"/>
  <c r="BC24" i="58"/>
  <c r="BB24" i="58"/>
  <c r="BA24" i="58"/>
  <c r="AZ24" i="58"/>
  <c r="AY24" i="58"/>
  <c r="AX24" i="58"/>
  <c r="AW24" i="58"/>
  <c r="AV24" i="58"/>
  <c r="AU24" i="58"/>
  <c r="AT24" i="58"/>
  <c r="AS24" i="58"/>
  <c r="AR24" i="58"/>
  <c r="AQ24" i="58"/>
  <c r="AP24" i="58"/>
  <c r="CK23" i="58"/>
  <c r="CJ23" i="58"/>
  <c r="CI23" i="58"/>
  <c r="CH23" i="58"/>
  <c r="CG23" i="58"/>
  <c r="CF23" i="58"/>
  <c r="CE23" i="58"/>
  <c r="CD23" i="58"/>
  <c r="CC23" i="58"/>
  <c r="CB23" i="58"/>
  <c r="CA23" i="58"/>
  <c r="BZ23" i="58"/>
  <c r="BY23" i="58"/>
  <c r="BX23" i="58"/>
  <c r="BW23" i="58"/>
  <c r="BV23" i="58"/>
  <c r="BU23" i="58"/>
  <c r="BT23" i="58"/>
  <c r="BS23" i="58"/>
  <c r="BR23" i="58"/>
  <c r="BQ23" i="58"/>
  <c r="BP23" i="58"/>
  <c r="BO23" i="58"/>
  <c r="BN23" i="58"/>
  <c r="BM23" i="58"/>
  <c r="BL23" i="58"/>
  <c r="BK23" i="58"/>
  <c r="BJ23" i="58"/>
  <c r="BI23" i="58"/>
  <c r="BH23" i="58"/>
  <c r="BG23" i="58"/>
  <c r="BF23" i="58"/>
  <c r="BE23" i="58"/>
  <c r="BD23" i="58"/>
  <c r="BC23" i="58"/>
  <c r="BB23" i="58"/>
  <c r="BA23" i="58"/>
  <c r="AZ23" i="58"/>
  <c r="AY23" i="58"/>
  <c r="AX23" i="58"/>
  <c r="AW23" i="58"/>
  <c r="AV23" i="58"/>
  <c r="AU23" i="58"/>
  <c r="AT23" i="58"/>
  <c r="AS23" i="58"/>
  <c r="AR23" i="58"/>
  <c r="AQ23" i="58"/>
  <c r="AP23" i="58"/>
  <c r="CK22" i="58"/>
  <c r="CJ22" i="58"/>
  <c r="CI22" i="58"/>
  <c r="CH22" i="58"/>
  <c r="CG22" i="58"/>
  <c r="CF22" i="58"/>
  <c r="CE22" i="58"/>
  <c r="CD22" i="58"/>
  <c r="CC22" i="58"/>
  <c r="CB22" i="58"/>
  <c r="CA22" i="58"/>
  <c r="BZ22" i="58"/>
  <c r="BY22" i="58"/>
  <c r="BX22" i="58"/>
  <c r="BW22" i="58"/>
  <c r="BV22" i="58"/>
  <c r="BU22" i="58"/>
  <c r="BT22" i="58"/>
  <c r="BS22" i="58"/>
  <c r="BR22" i="58"/>
  <c r="BQ22" i="58"/>
  <c r="BP22" i="58"/>
  <c r="BO22" i="58"/>
  <c r="BN22" i="58"/>
  <c r="BM22" i="58"/>
  <c r="BL22" i="58"/>
  <c r="BK22" i="58"/>
  <c r="BJ22" i="58"/>
  <c r="BI22" i="58"/>
  <c r="BH22" i="58"/>
  <c r="BG22" i="58"/>
  <c r="BF22" i="58"/>
  <c r="BE22" i="58"/>
  <c r="BD22" i="58"/>
  <c r="BC22" i="58"/>
  <c r="BB22" i="58"/>
  <c r="BA22" i="58"/>
  <c r="AZ22" i="58"/>
  <c r="AY22" i="58"/>
  <c r="AX22" i="58"/>
  <c r="AW22" i="58"/>
  <c r="AV22" i="58"/>
  <c r="AU22" i="58"/>
  <c r="AT22" i="58"/>
  <c r="AS22" i="58"/>
  <c r="AR22" i="58"/>
  <c r="AQ22" i="58"/>
  <c r="AP22" i="58"/>
  <c r="CK21" i="58"/>
  <c r="CJ21" i="58"/>
  <c r="CI21" i="58"/>
  <c r="CH21" i="58"/>
  <c r="CG21" i="58"/>
  <c r="CF21" i="58"/>
  <c r="CE21" i="58"/>
  <c r="CD21" i="58"/>
  <c r="CC21" i="58"/>
  <c r="CB21" i="58"/>
  <c r="CA21" i="58"/>
  <c r="BZ21" i="58"/>
  <c r="BY21" i="58"/>
  <c r="BX21" i="58"/>
  <c r="BW21" i="58"/>
  <c r="BV21" i="58"/>
  <c r="BU21" i="58"/>
  <c r="BT21" i="58"/>
  <c r="BS21" i="58"/>
  <c r="BR21" i="58"/>
  <c r="BQ21" i="58"/>
  <c r="BP21" i="58"/>
  <c r="BO21" i="58"/>
  <c r="BN21" i="58"/>
  <c r="BM21" i="58"/>
  <c r="BL21" i="58"/>
  <c r="BK21" i="58"/>
  <c r="BJ21" i="58"/>
  <c r="BI21" i="58"/>
  <c r="BH21" i="58"/>
  <c r="BG21" i="58"/>
  <c r="BF21" i="58"/>
  <c r="BE21" i="58"/>
  <c r="BD21" i="58"/>
  <c r="BC21" i="58"/>
  <c r="BB21" i="58"/>
  <c r="BA21" i="58"/>
  <c r="AZ21" i="58"/>
  <c r="AY21" i="58"/>
  <c r="AX21" i="58"/>
  <c r="AW21" i="58"/>
  <c r="AV21" i="58"/>
  <c r="AU21" i="58"/>
  <c r="AT21" i="58"/>
  <c r="AS21" i="58"/>
  <c r="AR21" i="58"/>
  <c r="AQ21" i="58"/>
  <c r="AP21" i="58"/>
  <c r="CK20" i="58"/>
  <c r="CJ20" i="58"/>
  <c r="CI20" i="58"/>
  <c r="CH20" i="58"/>
  <c r="CG20" i="58"/>
  <c r="CF20" i="58"/>
  <c r="CE20" i="58"/>
  <c r="CD20" i="58"/>
  <c r="CC20" i="58"/>
  <c r="CB20" i="58"/>
  <c r="CA20" i="58"/>
  <c r="BZ20" i="58"/>
  <c r="BY20" i="58"/>
  <c r="BX20" i="58"/>
  <c r="BW20" i="58"/>
  <c r="BV20" i="58"/>
  <c r="BU20" i="58"/>
  <c r="BT20" i="58"/>
  <c r="BS20" i="58"/>
  <c r="BR20" i="58"/>
  <c r="BQ20" i="58"/>
  <c r="BP20" i="58"/>
  <c r="BO20" i="58"/>
  <c r="BN20" i="58"/>
  <c r="BM20" i="58"/>
  <c r="BL20" i="58"/>
  <c r="BK20" i="58"/>
  <c r="BJ20" i="58"/>
  <c r="BI20" i="58"/>
  <c r="BH20" i="58"/>
  <c r="BG20" i="58"/>
  <c r="BF20" i="58"/>
  <c r="BE20" i="58"/>
  <c r="BD20" i="58"/>
  <c r="BC20" i="58"/>
  <c r="BB20" i="58"/>
  <c r="BA20" i="58"/>
  <c r="AZ20" i="58"/>
  <c r="AY20" i="58"/>
  <c r="AX20" i="58"/>
  <c r="AW20" i="58"/>
  <c r="AV20" i="58"/>
  <c r="AU20" i="58"/>
  <c r="AT20" i="58"/>
  <c r="AS20" i="58"/>
  <c r="AR20" i="58"/>
  <c r="AQ20" i="58"/>
  <c r="AP20" i="58"/>
  <c r="CK19" i="58"/>
  <c r="CJ19" i="58"/>
  <c r="CI19" i="58"/>
  <c r="CH19" i="58"/>
  <c r="CG19" i="58"/>
  <c r="CF19" i="58"/>
  <c r="CE19" i="58"/>
  <c r="CD19" i="58"/>
  <c r="CC19" i="58"/>
  <c r="CB19" i="58"/>
  <c r="CA19" i="58"/>
  <c r="BZ19" i="58"/>
  <c r="BY19" i="58"/>
  <c r="BX19" i="58"/>
  <c r="BW19" i="58"/>
  <c r="BV19" i="58"/>
  <c r="BU19" i="58"/>
  <c r="BT19" i="58"/>
  <c r="BS19" i="58"/>
  <c r="BR19" i="58"/>
  <c r="BQ19" i="58"/>
  <c r="BP19" i="58"/>
  <c r="BO19" i="58"/>
  <c r="BN19" i="58"/>
  <c r="BM19" i="58"/>
  <c r="BL19" i="58"/>
  <c r="BK19" i="58"/>
  <c r="BJ19" i="58"/>
  <c r="BI19" i="58"/>
  <c r="BH19" i="58"/>
  <c r="BG19" i="58"/>
  <c r="BF19" i="58"/>
  <c r="BE19" i="58"/>
  <c r="BD19" i="58"/>
  <c r="BC19" i="58"/>
  <c r="BB19" i="58"/>
  <c r="BA19" i="58"/>
  <c r="AZ19" i="58"/>
  <c r="AY19" i="58"/>
  <c r="AX19" i="58"/>
  <c r="AW19" i="58"/>
  <c r="AV19" i="58"/>
  <c r="AU19" i="58"/>
  <c r="AT19" i="58"/>
  <c r="AS19" i="58"/>
  <c r="AR19" i="58"/>
  <c r="AQ19" i="58"/>
  <c r="AP19" i="58"/>
  <c r="CK18" i="58"/>
  <c r="CJ18" i="58"/>
  <c r="CI18" i="58"/>
  <c r="CH18" i="58"/>
  <c r="CG18" i="58"/>
  <c r="CF18" i="58"/>
  <c r="CE18" i="58"/>
  <c r="CD18" i="58"/>
  <c r="CC18" i="58"/>
  <c r="CB18" i="58"/>
  <c r="CA18" i="58"/>
  <c r="BZ18" i="58"/>
  <c r="BY18" i="58"/>
  <c r="BX18" i="58"/>
  <c r="BW18" i="58"/>
  <c r="BV18" i="58"/>
  <c r="BU18" i="58"/>
  <c r="BT18" i="58"/>
  <c r="BS18" i="58"/>
  <c r="BR18" i="58"/>
  <c r="BQ18" i="58"/>
  <c r="BP18" i="58"/>
  <c r="BO18" i="58"/>
  <c r="BN18" i="58"/>
  <c r="BM18" i="58"/>
  <c r="BL18" i="58"/>
  <c r="BK18" i="58"/>
  <c r="BJ18" i="58"/>
  <c r="BI18" i="58"/>
  <c r="BH18" i="58"/>
  <c r="BG18" i="58"/>
  <c r="BF18" i="58"/>
  <c r="BE18" i="58"/>
  <c r="BD18" i="58"/>
  <c r="BC18" i="58"/>
  <c r="BB18" i="58"/>
  <c r="BA18" i="58"/>
  <c r="AZ18" i="58"/>
  <c r="AY18" i="58"/>
  <c r="AX18" i="58"/>
  <c r="AW18" i="58"/>
  <c r="AV18" i="58"/>
  <c r="AU18" i="58"/>
  <c r="AT18" i="58"/>
  <c r="AS18" i="58"/>
  <c r="AR18" i="58"/>
  <c r="AQ18" i="58"/>
  <c r="AP18" i="58"/>
  <c r="CK17" i="58"/>
  <c r="CJ17" i="58"/>
  <c r="CI17" i="58"/>
  <c r="CH17" i="58"/>
  <c r="CG17" i="58"/>
  <c r="CF17" i="58"/>
  <c r="CE17" i="58"/>
  <c r="CD17" i="58"/>
  <c r="CC17" i="58"/>
  <c r="CB17" i="58"/>
  <c r="CA17" i="58"/>
  <c r="BZ17" i="58"/>
  <c r="BY17" i="58"/>
  <c r="BX17" i="58"/>
  <c r="BW17" i="58"/>
  <c r="BV17" i="58"/>
  <c r="BU17" i="58"/>
  <c r="BT17" i="58"/>
  <c r="BS17" i="58"/>
  <c r="BR17" i="58"/>
  <c r="BQ17" i="58"/>
  <c r="BP17" i="58"/>
  <c r="BO17" i="58"/>
  <c r="BN17" i="58"/>
  <c r="BM17" i="58"/>
  <c r="BL17" i="58"/>
  <c r="BK17" i="58"/>
  <c r="BJ17" i="58"/>
  <c r="BI17" i="58"/>
  <c r="BH17" i="58"/>
  <c r="BG17" i="58"/>
  <c r="BF17" i="58"/>
  <c r="BE17" i="58"/>
  <c r="BD17" i="58"/>
  <c r="BC17" i="58"/>
  <c r="BB17" i="58"/>
  <c r="BA17" i="58"/>
  <c r="AZ17" i="58"/>
  <c r="AY17" i="58"/>
  <c r="AX17" i="58"/>
  <c r="AW17" i="58"/>
  <c r="AV17" i="58"/>
  <c r="AU17" i="58"/>
  <c r="AT17" i="58"/>
  <c r="AS17" i="58"/>
  <c r="AR17" i="58"/>
  <c r="AQ17" i="58"/>
  <c r="AP17" i="58"/>
  <c r="CK16" i="58"/>
  <c r="CJ16" i="58"/>
  <c r="CI16" i="58"/>
  <c r="CH16" i="58"/>
  <c r="CG16" i="58"/>
  <c r="CF16" i="58"/>
  <c r="CE16" i="58"/>
  <c r="CD16" i="58"/>
  <c r="CC16" i="58"/>
  <c r="CB16" i="58"/>
  <c r="CA16" i="58"/>
  <c r="BZ16" i="58"/>
  <c r="BY16" i="58"/>
  <c r="BX16" i="58"/>
  <c r="BW16" i="58"/>
  <c r="BV16" i="58"/>
  <c r="BU16" i="58"/>
  <c r="BT16" i="58"/>
  <c r="BS16" i="58"/>
  <c r="BR16" i="58"/>
  <c r="BQ16" i="58"/>
  <c r="BP16" i="58"/>
  <c r="BO16" i="58"/>
  <c r="BN16" i="58"/>
  <c r="BM16" i="58"/>
  <c r="BL16" i="58"/>
  <c r="BK16" i="58"/>
  <c r="BJ16" i="58"/>
  <c r="BI16" i="58"/>
  <c r="BH16" i="58"/>
  <c r="BG16" i="58"/>
  <c r="BF16" i="58"/>
  <c r="BE16" i="58"/>
  <c r="BD16" i="58"/>
  <c r="BC16" i="58"/>
  <c r="BB16" i="58"/>
  <c r="BA16" i="58"/>
  <c r="AZ16" i="58"/>
  <c r="AY16" i="58"/>
  <c r="AX16" i="58"/>
  <c r="AW16" i="58"/>
  <c r="AV16" i="58"/>
  <c r="AU16" i="58"/>
  <c r="AT16" i="58"/>
  <c r="AS16" i="58"/>
  <c r="AR16" i="58"/>
  <c r="AQ16" i="58"/>
  <c r="AP16" i="58"/>
  <c r="CK15" i="58"/>
  <c r="CJ15" i="58"/>
  <c r="CI15" i="58"/>
  <c r="CH15" i="58"/>
  <c r="CG15" i="58"/>
  <c r="CF15" i="58"/>
  <c r="CE15" i="58"/>
  <c r="CD15" i="58"/>
  <c r="CC15" i="58"/>
  <c r="CB15" i="58"/>
  <c r="CA15" i="58"/>
  <c r="BZ15" i="58"/>
  <c r="BY15" i="58"/>
  <c r="BX15" i="58"/>
  <c r="BW15" i="58"/>
  <c r="BV15" i="58"/>
  <c r="BU15" i="58"/>
  <c r="BT15" i="58"/>
  <c r="BS15" i="58"/>
  <c r="BR15" i="58"/>
  <c r="BQ15" i="58"/>
  <c r="BP15" i="58"/>
  <c r="BO15" i="58"/>
  <c r="BN15" i="58"/>
  <c r="BM15" i="58"/>
  <c r="BL15" i="58"/>
  <c r="BK15" i="58"/>
  <c r="BJ15" i="58"/>
  <c r="BI15" i="58"/>
  <c r="BH15" i="58"/>
  <c r="BG15" i="58"/>
  <c r="BF15" i="58"/>
  <c r="BE15" i="58"/>
  <c r="BD15" i="58"/>
  <c r="BC15" i="58"/>
  <c r="BB15" i="58"/>
  <c r="BA15" i="58"/>
  <c r="AZ15" i="58"/>
  <c r="AY15" i="58"/>
  <c r="AX15" i="58"/>
  <c r="AW15" i="58"/>
  <c r="AV15" i="58"/>
  <c r="AU15" i="58"/>
  <c r="AT15" i="58"/>
  <c r="AS15" i="58"/>
  <c r="AR15" i="58"/>
  <c r="AQ15" i="58"/>
  <c r="AP15" i="58"/>
  <c r="CK14" i="58"/>
  <c r="CJ14" i="58"/>
  <c r="CI14" i="58"/>
  <c r="CH14" i="58"/>
  <c r="CG14" i="58"/>
  <c r="CF14" i="58"/>
  <c r="CE14" i="58"/>
  <c r="CD14" i="58"/>
  <c r="CC14" i="58"/>
  <c r="CB14" i="58"/>
  <c r="CA14" i="58"/>
  <c r="BZ14" i="58"/>
  <c r="BY14" i="58"/>
  <c r="BX14" i="58"/>
  <c r="BW14" i="58"/>
  <c r="BV14" i="58"/>
  <c r="BU14" i="58"/>
  <c r="BT14" i="58"/>
  <c r="BS14" i="58"/>
  <c r="BR14" i="58"/>
  <c r="BQ14" i="58"/>
  <c r="BP14" i="58"/>
  <c r="BO14" i="58"/>
  <c r="BN14" i="58"/>
  <c r="BM14" i="58"/>
  <c r="BL14" i="58"/>
  <c r="BK14" i="58"/>
  <c r="BJ14" i="58"/>
  <c r="BI14" i="58"/>
  <c r="BH14" i="58"/>
  <c r="BG14" i="58"/>
  <c r="BF14" i="58"/>
  <c r="BE14" i="58"/>
  <c r="BD14" i="58"/>
  <c r="BC14" i="58"/>
  <c r="BB14" i="58"/>
  <c r="BA14" i="58"/>
  <c r="AZ14" i="58"/>
  <c r="AY14" i="58"/>
  <c r="AX14" i="58"/>
  <c r="AW14" i="58"/>
  <c r="AV14" i="58"/>
  <c r="AU14" i="58"/>
  <c r="AT14" i="58"/>
  <c r="AS14" i="58"/>
  <c r="AR14" i="58"/>
  <c r="AQ14" i="58"/>
  <c r="AP14" i="58"/>
  <c r="CK13" i="58"/>
  <c r="CJ13" i="58"/>
  <c r="CI13" i="58"/>
  <c r="CH13" i="58"/>
  <c r="CG13" i="58"/>
  <c r="CF13" i="58"/>
  <c r="CE13" i="58"/>
  <c r="CD13" i="58"/>
  <c r="CC13" i="58"/>
  <c r="CB13" i="58"/>
  <c r="CA13" i="58"/>
  <c r="BZ13" i="58"/>
  <c r="BY13" i="58"/>
  <c r="BX13" i="58"/>
  <c r="BW13" i="58"/>
  <c r="BV13" i="58"/>
  <c r="BU13" i="58"/>
  <c r="BT13" i="58"/>
  <c r="BS13" i="58"/>
  <c r="BR13" i="58"/>
  <c r="BQ13" i="58"/>
  <c r="BP13" i="58"/>
  <c r="BO13" i="58"/>
  <c r="BN13" i="58"/>
  <c r="BM13" i="58"/>
  <c r="BL13" i="58"/>
  <c r="BK13" i="58"/>
  <c r="BJ13" i="58"/>
  <c r="BI13" i="58"/>
  <c r="BH13" i="58"/>
  <c r="BG13" i="58"/>
  <c r="BF13" i="58"/>
  <c r="BE13" i="58"/>
  <c r="BD13" i="58"/>
  <c r="BC13" i="58"/>
  <c r="BB13" i="58"/>
  <c r="BA13" i="58"/>
  <c r="AZ13" i="58"/>
  <c r="AY13" i="58"/>
  <c r="AX13" i="58"/>
  <c r="AW13" i="58"/>
  <c r="AV13" i="58"/>
  <c r="AU13" i="58"/>
  <c r="AT13" i="58"/>
  <c r="AS13" i="58"/>
  <c r="AR13" i="58"/>
  <c r="AQ13" i="58"/>
  <c r="AP13" i="58"/>
  <c r="CK12" i="58"/>
  <c r="CJ12" i="58"/>
  <c r="CI12" i="58"/>
  <c r="CH12" i="58"/>
  <c r="CG12" i="58"/>
  <c r="CF12" i="58"/>
  <c r="CE12" i="58"/>
  <c r="CD12" i="58"/>
  <c r="CC12" i="58"/>
  <c r="CB12" i="58"/>
  <c r="CA12" i="58"/>
  <c r="BZ12" i="58"/>
  <c r="BY12" i="58"/>
  <c r="BX12" i="58"/>
  <c r="BW12" i="58"/>
  <c r="BV12" i="58"/>
  <c r="BU12" i="58"/>
  <c r="BT12" i="58"/>
  <c r="BS12" i="58"/>
  <c r="BR12" i="58"/>
  <c r="BQ12" i="58"/>
  <c r="BP12" i="58"/>
  <c r="BO12" i="58"/>
  <c r="BN12" i="58"/>
  <c r="BM12" i="58"/>
  <c r="BL12" i="58"/>
  <c r="BK12" i="58"/>
  <c r="BJ12" i="58"/>
  <c r="BI12" i="58"/>
  <c r="BH12" i="58"/>
  <c r="BG12" i="58"/>
  <c r="BF12" i="58"/>
  <c r="BE12" i="58"/>
  <c r="BD12" i="58"/>
  <c r="BC12" i="58"/>
  <c r="BB12" i="58"/>
  <c r="BA12" i="58"/>
  <c r="AZ12" i="58"/>
  <c r="AY12" i="58"/>
  <c r="AX12" i="58"/>
  <c r="AW12" i="58"/>
  <c r="AV12" i="58"/>
  <c r="AU12" i="58"/>
  <c r="AT12" i="58"/>
  <c r="AS12" i="58"/>
  <c r="AR12" i="58"/>
  <c r="AQ12" i="58"/>
  <c r="AP12" i="58"/>
  <c r="CK11" i="58"/>
  <c r="CJ11" i="58"/>
  <c r="CI11" i="58"/>
  <c r="CH11" i="58"/>
  <c r="CG11" i="58"/>
  <c r="CF11" i="58"/>
  <c r="CE11" i="58"/>
  <c r="CD11" i="58"/>
  <c r="CC11" i="58"/>
  <c r="CB11" i="58"/>
  <c r="CA11" i="58"/>
  <c r="BZ11" i="58"/>
  <c r="BY11" i="58"/>
  <c r="BX11" i="58"/>
  <c r="BW11" i="58"/>
  <c r="BV11" i="58"/>
  <c r="BU11" i="58"/>
  <c r="BT11" i="58"/>
  <c r="BS11" i="58"/>
  <c r="BR11" i="58"/>
  <c r="BQ11" i="58"/>
  <c r="BP11" i="58"/>
  <c r="BO11" i="58"/>
  <c r="BN11" i="58"/>
  <c r="BM11" i="58"/>
  <c r="BL11" i="58"/>
  <c r="BK11" i="58"/>
  <c r="BJ11" i="58"/>
  <c r="BI11" i="58"/>
  <c r="BH11" i="58"/>
  <c r="BG11" i="58"/>
  <c r="BF11" i="58"/>
  <c r="BE11" i="58"/>
  <c r="BD11" i="58"/>
  <c r="BC11" i="58"/>
  <c r="BB11" i="58"/>
  <c r="BA11" i="58"/>
  <c r="AZ11" i="58"/>
  <c r="AY11" i="58"/>
  <c r="AX11" i="58"/>
  <c r="AW11" i="58"/>
  <c r="AV11" i="58"/>
  <c r="AU11" i="58"/>
  <c r="AT11" i="58"/>
  <c r="AS11" i="58"/>
  <c r="AR11" i="58"/>
  <c r="AQ11" i="58"/>
  <c r="AP11" i="58"/>
  <c r="CK10" i="58"/>
  <c r="CJ10" i="58"/>
  <c r="CI10" i="58"/>
  <c r="CH10" i="58"/>
  <c r="CG10" i="58"/>
  <c r="CF10" i="58"/>
  <c r="CE10" i="58"/>
  <c r="CD10" i="58"/>
  <c r="CC10" i="58"/>
  <c r="CB10" i="58"/>
  <c r="CA10" i="58"/>
  <c r="BZ10" i="58"/>
  <c r="BY10" i="58"/>
  <c r="BX10" i="58"/>
  <c r="BW10" i="58"/>
  <c r="BV10" i="58"/>
  <c r="BU10" i="58"/>
  <c r="BT10" i="58"/>
  <c r="BS10" i="58"/>
  <c r="BR10" i="58"/>
  <c r="BQ10" i="58"/>
  <c r="BP10" i="58"/>
  <c r="BO10" i="58"/>
  <c r="BN10" i="58"/>
  <c r="BM10" i="58"/>
  <c r="BL10" i="58"/>
  <c r="BK10" i="58"/>
  <c r="BJ10" i="58"/>
  <c r="BI10" i="58"/>
  <c r="BH10" i="58"/>
  <c r="BG10" i="58"/>
  <c r="BF10" i="58"/>
  <c r="BE10" i="58"/>
  <c r="BD10" i="58"/>
  <c r="BC10" i="58"/>
  <c r="BB10" i="58"/>
  <c r="BA10" i="58"/>
  <c r="AZ10" i="58"/>
  <c r="AY10" i="58"/>
  <c r="AX10" i="58"/>
  <c r="AW10" i="58"/>
  <c r="AV10" i="58"/>
  <c r="AU10" i="58"/>
  <c r="AT10" i="58"/>
  <c r="AS10" i="58"/>
  <c r="AR10" i="58"/>
  <c r="AQ10" i="58"/>
  <c r="AP10" i="58"/>
  <c r="CK9" i="58"/>
  <c r="CJ9" i="58"/>
  <c r="CI9" i="58"/>
  <c r="CH9" i="58"/>
  <c r="CG9" i="58"/>
  <c r="CF9" i="58"/>
  <c r="CE9" i="58"/>
  <c r="CD9" i="58"/>
  <c r="CC9" i="58"/>
  <c r="CB9" i="58"/>
  <c r="CA9" i="58"/>
  <c r="BZ9" i="58"/>
  <c r="BY9" i="58"/>
  <c r="BX9" i="58"/>
  <c r="BW9" i="58"/>
  <c r="BV9" i="58"/>
  <c r="BU9" i="58"/>
  <c r="BT9" i="58"/>
  <c r="BS9" i="58"/>
  <c r="BR9" i="58"/>
  <c r="BQ9" i="58"/>
  <c r="BP9" i="58"/>
  <c r="BO9" i="58"/>
  <c r="BN9" i="58"/>
  <c r="BM9" i="58"/>
  <c r="BL9" i="58"/>
  <c r="BK9" i="58"/>
  <c r="BJ9" i="58"/>
  <c r="BI9" i="58"/>
  <c r="BH9" i="58"/>
  <c r="BG9" i="58"/>
  <c r="BF9" i="58"/>
  <c r="BE9" i="58"/>
  <c r="BD9" i="58"/>
  <c r="BC9" i="58"/>
  <c r="BB9" i="58"/>
  <c r="BA9" i="58"/>
  <c r="AZ9" i="58"/>
  <c r="AY9" i="58"/>
  <c r="AX9" i="58"/>
  <c r="AW9" i="58"/>
  <c r="AV9" i="58"/>
  <c r="AU9" i="58"/>
  <c r="AT9" i="58"/>
  <c r="AS9" i="58"/>
  <c r="AR9" i="58"/>
  <c r="AQ9" i="58"/>
  <c r="AP9" i="58"/>
  <c r="CK8" i="58"/>
  <c r="CJ8" i="58"/>
  <c r="CI8" i="58"/>
  <c r="CH8" i="58"/>
  <c r="CG8" i="58"/>
  <c r="CF8" i="58"/>
  <c r="CE8" i="58"/>
  <c r="CD8" i="58"/>
  <c r="CC8" i="58"/>
  <c r="CB8" i="58"/>
  <c r="CA8" i="58"/>
  <c r="BZ8" i="58"/>
  <c r="BY8" i="58"/>
  <c r="BX8" i="58"/>
  <c r="BW8" i="58"/>
  <c r="BV8" i="58"/>
  <c r="BU8" i="58"/>
  <c r="BT8" i="58"/>
  <c r="BS8" i="58"/>
  <c r="BR8" i="58"/>
  <c r="BQ8" i="58"/>
  <c r="BP8" i="58"/>
  <c r="BO8" i="58"/>
  <c r="BN8" i="58"/>
  <c r="BM8" i="58"/>
  <c r="BL8" i="58"/>
  <c r="BK8" i="58"/>
  <c r="BJ8" i="58"/>
  <c r="BI8" i="58"/>
  <c r="BH8" i="58"/>
  <c r="BG8" i="58"/>
  <c r="BF8" i="58"/>
  <c r="BE8" i="58"/>
  <c r="BD8" i="58"/>
  <c r="BC8" i="58"/>
  <c r="BB8" i="58"/>
  <c r="BA8" i="58"/>
  <c r="AZ8" i="58"/>
  <c r="AY8" i="58"/>
  <c r="AX8" i="58"/>
  <c r="AW8" i="58"/>
  <c r="AV8" i="58"/>
  <c r="AU8" i="58"/>
  <c r="AT8" i="58"/>
  <c r="AS8" i="58"/>
  <c r="AR8" i="58"/>
  <c r="AQ8" i="58"/>
  <c r="AP8" i="58"/>
  <c r="AC8" i="58"/>
  <c r="AC9" i="58" s="1"/>
  <c r="AC10" i="58" s="1"/>
  <c r="AC11" i="58" s="1"/>
  <c r="AC12" i="58" s="1"/>
  <c r="AC13" i="58" s="1"/>
  <c r="AC14" i="58" s="1"/>
  <c r="AC15" i="58" s="1"/>
  <c r="AC16" i="58" s="1"/>
  <c r="AC17" i="58" s="1"/>
  <c r="AC18" i="58" s="1"/>
  <c r="AC19" i="58" s="1"/>
  <c r="AC20" i="58" s="1"/>
  <c r="AC21" i="58" s="1"/>
  <c r="AC22" i="58" s="1"/>
  <c r="AC23" i="58" s="1"/>
  <c r="AC24" i="58" s="1"/>
  <c r="AC25" i="58" s="1"/>
  <c r="AC26" i="58" s="1"/>
  <c r="AC27" i="58" s="1"/>
  <c r="AC28" i="58" s="1"/>
  <c r="AC29" i="58" s="1"/>
  <c r="AC30" i="58" s="1"/>
  <c r="AC31" i="58" s="1"/>
  <c r="AG7" i="58" s="1"/>
  <c r="AG8" i="58" s="1"/>
  <c r="AG9" i="58" s="1"/>
  <c r="AG10" i="58" s="1"/>
  <c r="AG11" i="58" s="1"/>
  <c r="AG12" i="58" s="1"/>
  <c r="AG13" i="58" s="1"/>
  <c r="AG14" i="58" s="1"/>
  <c r="AG15" i="58" s="1"/>
  <c r="AG16" i="58" s="1"/>
  <c r="AG17" i="58" s="1"/>
  <c r="AG18" i="58" s="1"/>
  <c r="AG19" i="58" s="1"/>
  <c r="AG20" i="58" s="1"/>
  <c r="AG21" i="58" s="1"/>
  <c r="AG22" i="58" s="1"/>
  <c r="AG23" i="58" s="1"/>
  <c r="AG24" i="58" s="1"/>
  <c r="AG25" i="58" s="1"/>
  <c r="AG26" i="58" s="1"/>
  <c r="AG27" i="58" s="1"/>
  <c r="AG28" i="58" s="1"/>
  <c r="AG29" i="58" s="1"/>
  <c r="AG30" i="58" s="1"/>
  <c r="AG31" i="58" s="1"/>
  <c r="AK7" i="58" s="1"/>
  <c r="AK8" i="58" s="1"/>
  <c r="AK9" i="58" s="1"/>
  <c r="AK10" i="58" s="1"/>
  <c r="AK11" i="58" s="1"/>
  <c r="AK12" i="58" s="1"/>
  <c r="AK13" i="58" s="1"/>
  <c r="AK14" i="58" s="1"/>
  <c r="AK15" i="58" s="1"/>
  <c r="AK16" i="58" s="1"/>
  <c r="AK17" i="58" s="1"/>
  <c r="AK18" i="58" s="1"/>
  <c r="AK19" i="58" s="1"/>
  <c r="AK20" i="58" s="1"/>
  <c r="AK21" i="58" s="1"/>
  <c r="AK22" i="58" s="1"/>
  <c r="AK23" i="58" s="1"/>
  <c r="AK24" i="58" s="1"/>
  <c r="AK25" i="58" s="1"/>
  <c r="AK26" i="58" s="1"/>
  <c r="AK27" i="58" s="1"/>
  <c r="AK28" i="58" s="1"/>
  <c r="AK29" i="58" s="1"/>
  <c r="AK30" i="58" s="1"/>
  <c r="AK31" i="58" s="1"/>
  <c r="CK7" i="58"/>
  <c r="CJ7" i="58"/>
  <c r="CI7" i="58"/>
  <c r="CH7" i="58"/>
  <c r="CG7" i="58"/>
  <c r="CF7" i="58"/>
  <c r="CE7" i="58"/>
  <c r="CD7" i="58"/>
  <c r="CC7" i="58"/>
  <c r="CB7" i="58"/>
  <c r="CA7" i="58"/>
  <c r="BZ7" i="58"/>
  <c r="BY7" i="58"/>
  <c r="BX7" i="58"/>
  <c r="BW7" i="58"/>
  <c r="BV7" i="58"/>
  <c r="BU7" i="58"/>
  <c r="BT7" i="58"/>
  <c r="BS7" i="58"/>
  <c r="BR7" i="58"/>
  <c r="BQ7" i="58"/>
  <c r="BP7" i="58"/>
  <c r="BO7" i="58"/>
  <c r="BN7" i="58"/>
  <c r="BM7" i="58"/>
  <c r="BL7" i="58"/>
  <c r="BK7" i="58"/>
  <c r="BJ7" i="58"/>
  <c r="BI7" i="58"/>
  <c r="BH7" i="58"/>
  <c r="BG7" i="58"/>
  <c r="BF7" i="58"/>
  <c r="BE7" i="58"/>
  <c r="BD7" i="58"/>
  <c r="BC7" i="58"/>
  <c r="BB7" i="58"/>
  <c r="BA7" i="58"/>
  <c r="AZ7" i="58"/>
  <c r="AY7" i="58"/>
  <c r="AX7" i="58"/>
  <c r="AW7" i="58"/>
  <c r="AV7" i="58"/>
  <c r="AU7" i="58"/>
  <c r="AT7" i="58"/>
  <c r="AS7" i="58"/>
  <c r="AR7" i="58"/>
  <c r="AQ7" i="58"/>
  <c r="AP7" i="58"/>
  <c r="K5" i="58"/>
  <c r="CK31" i="57"/>
  <c r="CJ31" i="57"/>
  <c r="CI31" i="57"/>
  <c r="CH31" i="57"/>
  <c r="CG31" i="57"/>
  <c r="CF31" i="57"/>
  <c r="CE31" i="57"/>
  <c r="CD31" i="57"/>
  <c r="CC31" i="57"/>
  <c r="CB31" i="57"/>
  <c r="CA31" i="57"/>
  <c r="BZ31" i="57"/>
  <c r="BY31" i="57"/>
  <c r="BX31" i="57"/>
  <c r="BW31" i="57"/>
  <c r="BV31" i="57"/>
  <c r="BU31" i="57"/>
  <c r="BT31" i="57"/>
  <c r="BS31" i="57"/>
  <c r="BR31" i="57"/>
  <c r="BQ31" i="57"/>
  <c r="BP31" i="57"/>
  <c r="BO31" i="57"/>
  <c r="BN31" i="57"/>
  <c r="BM31" i="57"/>
  <c r="BL31" i="57"/>
  <c r="BK31" i="57"/>
  <c r="BJ31" i="57"/>
  <c r="BI31" i="57"/>
  <c r="BH31" i="57"/>
  <c r="BG31" i="57"/>
  <c r="BF31" i="57"/>
  <c r="BE31" i="57"/>
  <c r="BD31" i="57"/>
  <c r="BC31" i="57"/>
  <c r="BB31" i="57"/>
  <c r="BA31" i="57"/>
  <c r="AZ31" i="57"/>
  <c r="AY31" i="57"/>
  <c r="AX31" i="57"/>
  <c r="AW31" i="57"/>
  <c r="AV31" i="57"/>
  <c r="AU31" i="57"/>
  <c r="AT31" i="57"/>
  <c r="AS31" i="57"/>
  <c r="AR31" i="57"/>
  <c r="AQ31" i="57"/>
  <c r="AP31" i="57"/>
  <c r="CK30" i="57"/>
  <c r="CJ30" i="57"/>
  <c r="CI30" i="57"/>
  <c r="CH30" i="57"/>
  <c r="CG30" i="57"/>
  <c r="CF30" i="57"/>
  <c r="CE30" i="57"/>
  <c r="CD30" i="57"/>
  <c r="CC30" i="57"/>
  <c r="CB30" i="57"/>
  <c r="CA30" i="57"/>
  <c r="BZ30" i="57"/>
  <c r="BY30" i="57"/>
  <c r="BX30" i="57"/>
  <c r="BW30" i="57"/>
  <c r="BV30" i="57"/>
  <c r="BU30" i="57"/>
  <c r="BT30" i="57"/>
  <c r="BS30" i="57"/>
  <c r="BR30" i="57"/>
  <c r="BQ30" i="57"/>
  <c r="BP30" i="57"/>
  <c r="BO30" i="57"/>
  <c r="BN30" i="57"/>
  <c r="BM30" i="57"/>
  <c r="BL30" i="57"/>
  <c r="BK30" i="57"/>
  <c r="BJ30" i="57"/>
  <c r="BI30" i="57"/>
  <c r="BH30" i="57"/>
  <c r="BG30" i="57"/>
  <c r="BF30" i="57"/>
  <c r="BE30" i="57"/>
  <c r="BD30" i="57"/>
  <c r="BC30" i="57"/>
  <c r="BB30" i="57"/>
  <c r="BA30" i="57"/>
  <c r="AZ30" i="57"/>
  <c r="AY30" i="57"/>
  <c r="AX30" i="57"/>
  <c r="AW30" i="57"/>
  <c r="AV30" i="57"/>
  <c r="AU30" i="57"/>
  <c r="AT30" i="57"/>
  <c r="AS30" i="57"/>
  <c r="AR30" i="57"/>
  <c r="AQ30" i="57"/>
  <c r="AP30" i="57"/>
  <c r="CK29" i="57"/>
  <c r="CJ29" i="57"/>
  <c r="CI29" i="57"/>
  <c r="CH29" i="57"/>
  <c r="CG29" i="57"/>
  <c r="CF29" i="57"/>
  <c r="CE29" i="57"/>
  <c r="CD29" i="57"/>
  <c r="CC29" i="57"/>
  <c r="CB29" i="57"/>
  <c r="CA29" i="57"/>
  <c r="BZ29" i="57"/>
  <c r="BY29" i="57"/>
  <c r="BX29" i="57"/>
  <c r="BW29" i="57"/>
  <c r="BV29" i="57"/>
  <c r="BU29" i="57"/>
  <c r="BT29" i="57"/>
  <c r="BS29" i="57"/>
  <c r="BR29" i="57"/>
  <c r="BQ29" i="57"/>
  <c r="BP29" i="57"/>
  <c r="BO29" i="57"/>
  <c r="BN29" i="57"/>
  <c r="BM29" i="57"/>
  <c r="BL29" i="57"/>
  <c r="BK29" i="57"/>
  <c r="BJ29" i="57"/>
  <c r="BI29" i="57"/>
  <c r="BH29" i="57"/>
  <c r="BG29" i="57"/>
  <c r="BF29" i="57"/>
  <c r="BE29" i="57"/>
  <c r="BD29" i="57"/>
  <c r="BC29" i="57"/>
  <c r="BB29" i="57"/>
  <c r="BA29" i="57"/>
  <c r="AZ29" i="57"/>
  <c r="AY29" i="57"/>
  <c r="AX29" i="57"/>
  <c r="AW29" i="57"/>
  <c r="AV29" i="57"/>
  <c r="AU29" i="57"/>
  <c r="AT29" i="57"/>
  <c r="AS29" i="57"/>
  <c r="AR29" i="57"/>
  <c r="AQ29" i="57"/>
  <c r="AP29" i="57"/>
  <c r="CK28" i="57"/>
  <c r="CJ28" i="57"/>
  <c r="CI28" i="57"/>
  <c r="CH28" i="57"/>
  <c r="CG28" i="57"/>
  <c r="CF28" i="57"/>
  <c r="CE28" i="57"/>
  <c r="CD28" i="57"/>
  <c r="CC28" i="57"/>
  <c r="CB28" i="57"/>
  <c r="CA28" i="57"/>
  <c r="BZ28" i="57"/>
  <c r="BY28" i="57"/>
  <c r="BX28" i="57"/>
  <c r="BW28" i="57"/>
  <c r="BV28" i="57"/>
  <c r="BU28" i="57"/>
  <c r="BT28" i="57"/>
  <c r="BS28" i="57"/>
  <c r="BR28" i="57"/>
  <c r="BQ28" i="57"/>
  <c r="BP28" i="57"/>
  <c r="BO28" i="57"/>
  <c r="BN28" i="57"/>
  <c r="BM28" i="57"/>
  <c r="BL28" i="57"/>
  <c r="BK28" i="57"/>
  <c r="BJ28" i="57"/>
  <c r="BI28" i="57"/>
  <c r="BH28" i="57"/>
  <c r="BG28" i="57"/>
  <c r="BF28" i="57"/>
  <c r="BE28" i="57"/>
  <c r="BD28" i="57"/>
  <c r="BC28" i="57"/>
  <c r="BB28" i="57"/>
  <c r="BA28" i="57"/>
  <c r="AZ28" i="57"/>
  <c r="AY28" i="57"/>
  <c r="AX28" i="57"/>
  <c r="AW28" i="57"/>
  <c r="AV28" i="57"/>
  <c r="AU28" i="57"/>
  <c r="AT28" i="57"/>
  <c r="AS28" i="57"/>
  <c r="AR28" i="57"/>
  <c r="AQ28" i="57"/>
  <c r="AP28" i="57"/>
  <c r="CK27" i="57"/>
  <c r="CJ27" i="57"/>
  <c r="CI27" i="57"/>
  <c r="CH27" i="57"/>
  <c r="CG27" i="57"/>
  <c r="CF27" i="57"/>
  <c r="CE27" i="57"/>
  <c r="CD27" i="57"/>
  <c r="CC27" i="57"/>
  <c r="CB27" i="57"/>
  <c r="CA27" i="57"/>
  <c r="BZ27" i="57"/>
  <c r="BY27" i="57"/>
  <c r="BX27" i="57"/>
  <c r="BW27" i="57"/>
  <c r="BV27" i="57"/>
  <c r="BU27" i="57"/>
  <c r="BT27" i="57"/>
  <c r="BS27" i="57"/>
  <c r="BR27" i="57"/>
  <c r="BQ27" i="57"/>
  <c r="BP27" i="57"/>
  <c r="BO27" i="57"/>
  <c r="BN27" i="57"/>
  <c r="BM27" i="57"/>
  <c r="BL27" i="57"/>
  <c r="BK27" i="57"/>
  <c r="BJ27" i="57"/>
  <c r="BI27" i="57"/>
  <c r="BH27" i="57"/>
  <c r="BG27" i="57"/>
  <c r="BF27" i="57"/>
  <c r="BE27" i="57"/>
  <c r="BD27" i="57"/>
  <c r="BC27" i="57"/>
  <c r="BB27" i="57"/>
  <c r="BA27" i="57"/>
  <c r="AZ27" i="57"/>
  <c r="AY27" i="57"/>
  <c r="AX27" i="57"/>
  <c r="AW27" i="57"/>
  <c r="AV27" i="57"/>
  <c r="AU27" i="57"/>
  <c r="AT27" i="57"/>
  <c r="AS27" i="57"/>
  <c r="AR27" i="57"/>
  <c r="AQ27" i="57"/>
  <c r="AP27" i="57"/>
  <c r="CK26" i="57"/>
  <c r="CJ26" i="57"/>
  <c r="CI26" i="57"/>
  <c r="CH26" i="57"/>
  <c r="CG26" i="57"/>
  <c r="CF26" i="57"/>
  <c r="CE26" i="57"/>
  <c r="CD26" i="57"/>
  <c r="CC26" i="57"/>
  <c r="CB26" i="57"/>
  <c r="CA26" i="57"/>
  <c r="BZ26" i="57"/>
  <c r="BY26" i="57"/>
  <c r="BX26" i="57"/>
  <c r="BW26" i="57"/>
  <c r="BV26" i="57"/>
  <c r="BU26" i="57"/>
  <c r="BT26" i="57"/>
  <c r="BS26" i="57"/>
  <c r="BR26" i="57"/>
  <c r="BQ26" i="57"/>
  <c r="BP26" i="57"/>
  <c r="BO26" i="57"/>
  <c r="BN26" i="57"/>
  <c r="BM26" i="57"/>
  <c r="BL26" i="57"/>
  <c r="BK26" i="57"/>
  <c r="BJ26" i="57"/>
  <c r="BI26" i="57"/>
  <c r="BH26" i="57"/>
  <c r="BG26" i="57"/>
  <c r="BF26" i="57"/>
  <c r="BE26" i="57"/>
  <c r="BD26" i="57"/>
  <c r="BC26" i="57"/>
  <c r="BB26" i="57"/>
  <c r="BA26" i="57"/>
  <c r="AZ26" i="57"/>
  <c r="AY26" i="57"/>
  <c r="AX26" i="57"/>
  <c r="AW26" i="57"/>
  <c r="AV26" i="57"/>
  <c r="AU26" i="57"/>
  <c r="AT26" i="57"/>
  <c r="AS26" i="57"/>
  <c r="AR26" i="57"/>
  <c r="AQ26" i="57"/>
  <c r="AP26" i="57"/>
  <c r="CK25" i="57"/>
  <c r="CJ25" i="57"/>
  <c r="CI25" i="57"/>
  <c r="CH25" i="57"/>
  <c r="CG25" i="57"/>
  <c r="CF25" i="57"/>
  <c r="CE25" i="57"/>
  <c r="CD25" i="57"/>
  <c r="CC25" i="57"/>
  <c r="CB25" i="57"/>
  <c r="CA25" i="57"/>
  <c r="BZ25" i="57"/>
  <c r="BY25" i="57"/>
  <c r="BX25" i="57"/>
  <c r="BW25" i="57"/>
  <c r="BV25" i="57"/>
  <c r="BU25" i="57"/>
  <c r="BT25" i="57"/>
  <c r="BS25" i="57"/>
  <c r="BR25" i="57"/>
  <c r="BQ25" i="57"/>
  <c r="BP25" i="57"/>
  <c r="BO25" i="57"/>
  <c r="BN25" i="57"/>
  <c r="BM25" i="57"/>
  <c r="BL25" i="57"/>
  <c r="BK25" i="57"/>
  <c r="BJ25" i="57"/>
  <c r="BI25" i="57"/>
  <c r="BH25" i="57"/>
  <c r="BG25" i="57"/>
  <c r="BF25" i="57"/>
  <c r="BE25" i="57"/>
  <c r="BD25" i="57"/>
  <c r="BC25" i="57"/>
  <c r="BB25" i="57"/>
  <c r="BA25" i="57"/>
  <c r="AZ25" i="57"/>
  <c r="AY25" i="57"/>
  <c r="AX25" i="57"/>
  <c r="AW25" i="57"/>
  <c r="AV25" i="57"/>
  <c r="AU25" i="57"/>
  <c r="AT25" i="57"/>
  <c r="AS25" i="57"/>
  <c r="AR25" i="57"/>
  <c r="AQ25" i="57"/>
  <c r="AP25" i="57"/>
  <c r="CK24" i="57"/>
  <c r="CJ24" i="57"/>
  <c r="CI24" i="57"/>
  <c r="CH24" i="57"/>
  <c r="CG24" i="57"/>
  <c r="CF24" i="57"/>
  <c r="CE24" i="57"/>
  <c r="CD24" i="57"/>
  <c r="CC24" i="57"/>
  <c r="CB24" i="57"/>
  <c r="CA24" i="57"/>
  <c r="BZ24" i="57"/>
  <c r="BY24" i="57"/>
  <c r="BX24" i="57"/>
  <c r="BW24" i="57"/>
  <c r="BV24" i="57"/>
  <c r="BU24" i="57"/>
  <c r="BT24" i="57"/>
  <c r="BS24" i="57"/>
  <c r="BR24" i="57"/>
  <c r="BQ24" i="57"/>
  <c r="BP24" i="57"/>
  <c r="BO24" i="57"/>
  <c r="BN24" i="57"/>
  <c r="BM24" i="57"/>
  <c r="BL24" i="57"/>
  <c r="BK24" i="57"/>
  <c r="BJ24" i="57"/>
  <c r="BI24" i="57"/>
  <c r="BH24" i="57"/>
  <c r="BG24" i="57"/>
  <c r="BF24" i="57"/>
  <c r="BE24" i="57"/>
  <c r="BD24" i="57"/>
  <c r="BC24" i="57"/>
  <c r="BB24" i="57"/>
  <c r="BA24" i="57"/>
  <c r="AZ24" i="57"/>
  <c r="AY24" i="57"/>
  <c r="AX24" i="57"/>
  <c r="AW24" i="57"/>
  <c r="AV24" i="57"/>
  <c r="AU24" i="57"/>
  <c r="AT24" i="57"/>
  <c r="AS24" i="57"/>
  <c r="AR24" i="57"/>
  <c r="AQ24" i="57"/>
  <c r="AP24" i="57"/>
  <c r="CK23" i="57"/>
  <c r="CJ23" i="57"/>
  <c r="CI23" i="57"/>
  <c r="CH23" i="57"/>
  <c r="CG23" i="57"/>
  <c r="CF23" i="57"/>
  <c r="CE23" i="57"/>
  <c r="CD23" i="57"/>
  <c r="CC23" i="57"/>
  <c r="CB23" i="57"/>
  <c r="CA23" i="57"/>
  <c r="BZ23" i="57"/>
  <c r="BY23" i="57"/>
  <c r="BX23" i="57"/>
  <c r="BW23" i="57"/>
  <c r="BV23" i="57"/>
  <c r="BU23" i="57"/>
  <c r="BT23" i="57"/>
  <c r="BS23" i="57"/>
  <c r="BR23" i="57"/>
  <c r="BQ23" i="57"/>
  <c r="BP23" i="57"/>
  <c r="BO23" i="57"/>
  <c r="BN23" i="57"/>
  <c r="BM23" i="57"/>
  <c r="BL23" i="57"/>
  <c r="BK23" i="57"/>
  <c r="BJ23" i="57"/>
  <c r="BI23" i="57"/>
  <c r="BH23" i="57"/>
  <c r="BG23" i="57"/>
  <c r="BF23" i="57"/>
  <c r="BE23" i="57"/>
  <c r="BD23" i="57"/>
  <c r="BC23" i="57"/>
  <c r="BB23" i="57"/>
  <c r="BA23" i="57"/>
  <c r="AZ23" i="57"/>
  <c r="AY23" i="57"/>
  <c r="AX23" i="57"/>
  <c r="AW23" i="57"/>
  <c r="AV23" i="57"/>
  <c r="AU23" i="57"/>
  <c r="AT23" i="57"/>
  <c r="AS23" i="57"/>
  <c r="AR23" i="57"/>
  <c r="AQ23" i="57"/>
  <c r="AP23" i="57"/>
  <c r="CK22" i="57"/>
  <c r="CJ22" i="57"/>
  <c r="CI22" i="57"/>
  <c r="CH22" i="57"/>
  <c r="CG22" i="57"/>
  <c r="CF22" i="57"/>
  <c r="CE22" i="57"/>
  <c r="CD22" i="57"/>
  <c r="CC22" i="57"/>
  <c r="CB22" i="57"/>
  <c r="CA22" i="57"/>
  <c r="BZ22" i="57"/>
  <c r="BY22" i="57"/>
  <c r="BX22" i="57"/>
  <c r="BW22" i="57"/>
  <c r="BV22" i="57"/>
  <c r="BU22" i="57"/>
  <c r="BT22" i="57"/>
  <c r="BS22" i="57"/>
  <c r="BR22" i="57"/>
  <c r="BQ22" i="57"/>
  <c r="BP22" i="57"/>
  <c r="BO22" i="57"/>
  <c r="BN22" i="57"/>
  <c r="BM22" i="57"/>
  <c r="BL22" i="57"/>
  <c r="BK22" i="57"/>
  <c r="BJ22" i="57"/>
  <c r="BI22" i="57"/>
  <c r="BH22" i="57"/>
  <c r="BG22" i="57"/>
  <c r="BF22" i="57"/>
  <c r="BE22" i="57"/>
  <c r="BD22" i="57"/>
  <c r="BC22" i="57"/>
  <c r="BB22" i="57"/>
  <c r="BA22" i="57"/>
  <c r="AZ22" i="57"/>
  <c r="AY22" i="57"/>
  <c r="AX22" i="57"/>
  <c r="AW22" i="57"/>
  <c r="AV22" i="57"/>
  <c r="AU22" i="57"/>
  <c r="AT22" i="57"/>
  <c r="AS22" i="57"/>
  <c r="AR22" i="57"/>
  <c r="AQ22" i="57"/>
  <c r="AP22" i="57"/>
  <c r="CK21" i="57"/>
  <c r="CJ21" i="57"/>
  <c r="CI21" i="57"/>
  <c r="CH21" i="57"/>
  <c r="CG21" i="57"/>
  <c r="CF21" i="57"/>
  <c r="CE21" i="57"/>
  <c r="CD21" i="57"/>
  <c r="CC21" i="57"/>
  <c r="CB21" i="57"/>
  <c r="CA21" i="57"/>
  <c r="BZ21" i="57"/>
  <c r="BY21" i="57"/>
  <c r="BX21" i="57"/>
  <c r="BW21" i="57"/>
  <c r="BV21" i="57"/>
  <c r="BU21" i="57"/>
  <c r="BT21" i="57"/>
  <c r="BS21" i="57"/>
  <c r="BR21" i="57"/>
  <c r="BQ21" i="57"/>
  <c r="BP21" i="57"/>
  <c r="BO21" i="57"/>
  <c r="BN21" i="57"/>
  <c r="BM21" i="57"/>
  <c r="BL21" i="57"/>
  <c r="BK21" i="57"/>
  <c r="BJ21" i="57"/>
  <c r="BI21" i="57"/>
  <c r="BH21" i="57"/>
  <c r="BG21" i="57"/>
  <c r="BF21" i="57"/>
  <c r="BE21" i="57"/>
  <c r="BD21" i="57"/>
  <c r="BC21" i="57"/>
  <c r="BB21" i="57"/>
  <c r="BA21" i="57"/>
  <c r="AZ21" i="57"/>
  <c r="AY21" i="57"/>
  <c r="AX21" i="57"/>
  <c r="AW21" i="57"/>
  <c r="AV21" i="57"/>
  <c r="AU21" i="57"/>
  <c r="AT21" i="57"/>
  <c r="AS21" i="57"/>
  <c r="AR21" i="57"/>
  <c r="AQ21" i="57"/>
  <c r="AP21" i="57"/>
  <c r="CK20" i="57"/>
  <c r="CJ20" i="57"/>
  <c r="CI20" i="57"/>
  <c r="CH20" i="57"/>
  <c r="CG20" i="57"/>
  <c r="CF20" i="57"/>
  <c r="CE20" i="57"/>
  <c r="CD20" i="57"/>
  <c r="CC20" i="57"/>
  <c r="CB20" i="57"/>
  <c r="CA20" i="57"/>
  <c r="BZ20" i="57"/>
  <c r="BY20" i="57"/>
  <c r="BX20" i="57"/>
  <c r="BW20" i="57"/>
  <c r="BV20" i="57"/>
  <c r="BU20" i="57"/>
  <c r="BT20" i="57"/>
  <c r="BS20" i="57"/>
  <c r="BR20" i="57"/>
  <c r="BQ20" i="57"/>
  <c r="BP20" i="57"/>
  <c r="BO20" i="57"/>
  <c r="BN20" i="57"/>
  <c r="BM20" i="57"/>
  <c r="BL20" i="57"/>
  <c r="BK20" i="57"/>
  <c r="BJ20" i="57"/>
  <c r="BI20" i="57"/>
  <c r="BH20" i="57"/>
  <c r="BG20" i="57"/>
  <c r="BF20" i="57"/>
  <c r="BE20" i="57"/>
  <c r="BD20" i="57"/>
  <c r="BC20" i="57"/>
  <c r="BB20" i="57"/>
  <c r="BA20" i="57"/>
  <c r="AZ20" i="57"/>
  <c r="AY20" i="57"/>
  <c r="AX20" i="57"/>
  <c r="AW20" i="57"/>
  <c r="AV20" i="57"/>
  <c r="AU20" i="57"/>
  <c r="AT20" i="57"/>
  <c r="AS20" i="57"/>
  <c r="AR20" i="57"/>
  <c r="AQ20" i="57"/>
  <c r="AP20" i="57"/>
  <c r="CK19" i="57"/>
  <c r="CJ19" i="57"/>
  <c r="CI19" i="57"/>
  <c r="CH19" i="57"/>
  <c r="CG19" i="57"/>
  <c r="CF19" i="57"/>
  <c r="CE19" i="57"/>
  <c r="CD19" i="57"/>
  <c r="CC19" i="57"/>
  <c r="CB19" i="57"/>
  <c r="CA19" i="57"/>
  <c r="BZ19" i="57"/>
  <c r="BY19" i="57"/>
  <c r="BX19" i="57"/>
  <c r="BW19" i="57"/>
  <c r="BV19" i="57"/>
  <c r="BU19" i="57"/>
  <c r="BT19" i="57"/>
  <c r="BS19" i="57"/>
  <c r="BR19" i="57"/>
  <c r="BQ19" i="57"/>
  <c r="BP19" i="57"/>
  <c r="BO19" i="57"/>
  <c r="BN19" i="57"/>
  <c r="BM19" i="57"/>
  <c r="BL19" i="57"/>
  <c r="BK19" i="57"/>
  <c r="BJ19" i="57"/>
  <c r="BI19" i="57"/>
  <c r="BH19" i="57"/>
  <c r="BG19" i="57"/>
  <c r="BF19" i="57"/>
  <c r="BE19" i="57"/>
  <c r="BD19" i="57"/>
  <c r="BC19" i="57"/>
  <c r="BB19" i="57"/>
  <c r="BA19" i="57"/>
  <c r="AZ19" i="57"/>
  <c r="AY19" i="57"/>
  <c r="AX19" i="57"/>
  <c r="AW19" i="57"/>
  <c r="AV19" i="57"/>
  <c r="AU19" i="57"/>
  <c r="AT19" i="57"/>
  <c r="AS19" i="57"/>
  <c r="AR19" i="57"/>
  <c r="AQ19" i="57"/>
  <c r="AP19" i="57"/>
  <c r="CK18" i="57"/>
  <c r="CJ18" i="57"/>
  <c r="CI18" i="57"/>
  <c r="CH18" i="57"/>
  <c r="CG18" i="57"/>
  <c r="CF18" i="57"/>
  <c r="CE18" i="57"/>
  <c r="CD18" i="57"/>
  <c r="CC18" i="57"/>
  <c r="CB18" i="57"/>
  <c r="CA18" i="57"/>
  <c r="BZ18" i="57"/>
  <c r="BY18" i="57"/>
  <c r="BX18" i="57"/>
  <c r="BW18" i="57"/>
  <c r="BV18" i="57"/>
  <c r="BU18" i="57"/>
  <c r="BT18" i="57"/>
  <c r="BS18" i="57"/>
  <c r="BR18" i="57"/>
  <c r="BQ18" i="57"/>
  <c r="BP18" i="57"/>
  <c r="BO18" i="57"/>
  <c r="BN18" i="57"/>
  <c r="BM18" i="57"/>
  <c r="BL18" i="57"/>
  <c r="BK18" i="57"/>
  <c r="BJ18" i="57"/>
  <c r="BI18" i="57"/>
  <c r="BH18" i="57"/>
  <c r="BG18" i="57"/>
  <c r="BF18" i="57"/>
  <c r="BE18" i="57"/>
  <c r="BD18" i="57"/>
  <c r="BC18" i="57"/>
  <c r="BB18" i="57"/>
  <c r="BA18" i="57"/>
  <c r="AZ18" i="57"/>
  <c r="AY18" i="57"/>
  <c r="AX18" i="57"/>
  <c r="AW18" i="57"/>
  <c r="AV18" i="57"/>
  <c r="AU18" i="57"/>
  <c r="AT18" i="57"/>
  <c r="AS18" i="57"/>
  <c r="AR18" i="57"/>
  <c r="AQ18" i="57"/>
  <c r="AP18" i="57"/>
  <c r="CK17" i="57"/>
  <c r="CJ17" i="57"/>
  <c r="CI17" i="57"/>
  <c r="CH17" i="57"/>
  <c r="CG17" i="57"/>
  <c r="CF17" i="57"/>
  <c r="CE17" i="57"/>
  <c r="CD17" i="57"/>
  <c r="CC17" i="57"/>
  <c r="CB17" i="57"/>
  <c r="CA17" i="57"/>
  <c r="BZ17" i="57"/>
  <c r="BY17" i="57"/>
  <c r="BX17" i="57"/>
  <c r="BW17" i="57"/>
  <c r="BV17" i="57"/>
  <c r="BU17" i="57"/>
  <c r="BT17" i="57"/>
  <c r="BS17" i="57"/>
  <c r="BR17" i="57"/>
  <c r="BQ17" i="57"/>
  <c r="BP17" i="57"/>
  <c r="BO17" i="57"/>
  <c r="BN17" i="57"/>
  <c r="BM17" i="57"/>
  <c r="BL17" i="57"/>
  <c r="BK17" i="57"/>
  <c r="BJ17" i="57"/>
  <c r="BI17" i="57"/>
  <c r="BH17" i="57"/>
  <c r="BG17" i="57"/>
  <c r="BF17" i="57"/>
  <c r="BE17" i="57"/>
  <c r="BD17" i="57"/>
  <c r="BC17" i="57"/>
  <c r="BB17" i="57"/>
  <c r="BA17" i="57"/>
  <c r="AZ17" i="57"/>
  <c r="AY17" i="57"/>
  <c r="AX17" i="57"/>
  <c r="AW17" i="57"/>
  <c r="AV17" i="57"/>
  <c r="AU17" i="57"/>
  <c r="AT17" i="57"/>
  <c r="AS17" i="57"/>
  <c r="AR17" i="57"/>
  <c r="AQ17" i="57"/>
  <c r="AP17" i="57"/>
  <c r="CK16" i="57"/>
  <c r="CJ16" i="57"/>
  <c r="CI16" i="57"/>
  <c r="CH16" i="57"/>
  <c r="CG16" i="57"/>
  <c r="CF16" i="57"/>
  <c r="CE16" i="57"/>
  <c r="CD16" i="57"/>
  <c r="CC16" i="57"/>
  <c r="CB16" i="57"/>
  <c r="CA16" i="57"/>
  <c r="BZ16" i="57"/>
  <c r="BY16" i="57"/>
  <c r="BX16" i="57"/>
  <c r="BW16" i="57"/>
  <c r="BV16" i="57"/>
  <c r="BU16" i="57"/>
  <c r="BT16" i="57"/>
  <c r="BS16" i="57"/>
  <c r="BR16" i="57"/>
  <c r="BQ16" i="57"/>
  <c r="BP16" i="57"/>
  <c r="BO16" i="57"/>
  <c r="BN16" i="57"/>
  <c r="BM16" i="57"/>
  <c r="BL16" i="57"/>
  <c r="BK16" i="57"/>
  <c r="BJ16" i="57"/>
  <c r="BI16" i="57"/>
  <c r="BH16" i="57"/>
  <c r="BG16" i="57"/>
  <c r="BF16" i="57"/>
  <c r="BE16" i="57"/>
  <c r="BD16" i="57"/>
  <c r="BC16" i="57"/>
  <c r="BB16" i="57"/>
  <c r="BA16" i="57"/>
  <c r="AZ16" i="57"/>
  <c r="AY16" i="57"/>
  <c r="AX16" i="57"/>
  <c r="AW16" i="57"/>
  <c r="AV16" i="57"/>
  <c r="AU16" i="57"/>
  <c r="AT16" i="57"/>
  <c r="AS16" i="57"/>
  <c r="AR16" i="57"/>
  <c r="AQ16" i="57"/>
  <c r="AP16" i="57"/>
  <c r="CK15" i="57"/>
  <c r="CJ15" i="57"/>
  <c r="CI15" i="57"/>
  <c r="CH15" i="57"/>
  <c r="CG15" i="57"/>
  <c r="CF15" i="57"/>
  <c r="CE15" i="57"/>
  <c r="CD15" i="57"/>
  <c r="CC15" i="57"/>
  <c r="CB15" i="57"/>
  <c r="CA15" i="57"/>
  <c r="BZ15" i="57"/>
  <c r="BY15" i="57"/>
  <c r="BX15" i="57"/>
  <c r="BW15" i="57"/>
  <c r="BV15" i="57"/>
  <c r="BU15" i="57"/>
  <c r="BT15" i="57"/>
  <c r="BS15" i="57"/>
  <c r="BR15" i="57"/>
  <c r="BQ15" i="57"/>
  <c r="BP15" i="57"/>
  <c r="BO15" i="57"/>
  <c r="BN15" i="57"/>
  <c r="BM15" i="57"/>
  <c r="BL15" i="57"/>
  <c r="BK15" i="57"/>
  <c r="BJ15" i="57"/>
  <c r="BI15" i="57"/>
  <c r="BH15" i="57"/>
  <c r="BG15" i="57"/>
  <c r="BF15" i="57"/>
  <c r="BE15" i="57"/>
  <c r="BD15" i="57"/>
  <c r="BC15" i="57"/>
  <c r="BB15" i="57"/>
  <c r="BA15" i="57"/>
  <c r="AZ15" i="57"/>
  <c r="AY15" i="57"/>
  <c r="AX15" i="57"/>
  <c r="AW15" i="57"/>
  <c r="AV15" i="57"/>
  <c r="AU15" i="57"/>
  <c r="AT15" i="57"/>
  <c r="AS15" i="57"/>
  <c r="AR15" i="57"/>
  <c r="AQ15" i="57"/>
  <c r="AP15" i="57"/>
  <c r="CK14" i="57"/>
  <c r="CJ14" i="57"/>
  <c r="CI14" i="57"/>
  <c r="CH14" i="57"/>
  <c r="CG14" i="57"/>
  <c r="CF14" i="57"/>
  <c r="CE14" i="57"/>
  <c r="CD14" i="57"/>
  <c r="CC14" i="57"/>
  <c r="CB14" i="57"/>
  <c r="CA14" i="57"/>
  <c r="BZ14" i="57"/>
  <c r="BY14" i="57"/>
  <c r="BX14" i="57"/>
  <c r="BW14" i="57"/>
  <c r="BV14" i="57"/>
  <c r="BU14" i="57"/>
  <c r="BT14" i="57"/>
  <c r="BS14" i="57"/>
  <c r="BR14" i="57"/>
  <c r="BQ14" i="57"/>
  <c r="BP14" i="57"/>
  <c r="BO14" i="57"/>
  <c r="BN14" i="57"/>
  <c r="BM14" i="57"/>
  <c r="BL14" i="57"/>
  <c r="BK14" i="57"/>
  <c r="BJ14" i="57"/>
  <c r="BI14" i="57"/>
  <c r="BH14" i="57"/>
  <c r="BG14" i="57"/>
  <c r="BF14" i="57"/>
  <c r="BE14" i="57"/>
  <c r="BD14" i="57"/>
  <c r="BC14" i="57"/>
  <c r="BB14" i="57"/>
  <c r="BA14" i="57"/>
  <c r="AZ14" i="57"/>
  <c r="AY14" i="57"/>
  <c r="AX14" i="57"/>
  <c r="AW14" i="57"/>
  <c r="AV14" i="57"/>
  <c r="AU14" i="57"/>
  <c r="AT14" i="57"/>
  <c r="AS14" i="57"/>
  <c r="AR14" i="57"/>
  <c r="AQ14" i="57"/>
  <c r="AP14" i="57"/>
  <c r="CK13" i="57"/>
  <c r="CJ13" i="57"/>
  <c r="CI13" i="57"/>
  <c r="CH13" i="57"/>
  <c r="CG13" i="57"/>
  <c r="CF13" i="57"/>
  <c r="CE13" i="57"/>
  <c r="CD13" i="57"/>
  <c r="CC13" i="57"/>
  <c r="CB13" i="57"/>
  <c r="CA13" i="57"/>
  <c r="BZ13" i="57"/>
  <c r="BY13" i="57"/>
  <c r="BX13" i="57"/>
  <c r="BW13" i="57"/>
  <c r="BV13" i="57"/>
  <c r="BU13" i="57"/>
  <c r="BT13" i="57"/>
  <c r="BS13" i="57"/>
  <c r="BR13" i="57"/>
  <c r="BQ13" i="57"/>
  <c r="BP13" i="57"/>
  <c r="BO13" i="57"/>
  <c r="BN13" i="57"/>
  <c r="BM13" i="57"/>
  <c r="BL13" i="57"/>
  <c r="BK13" i="57"/>
  <c r="BJ13" i="57"/>
  <c r="BI13" i="57"/>
  <c r="BH13" i="57"/>
  <c r="BG13" i="57"/>
  <c r="BF13" i="57"/>
  <c r="BE13" i="57"/>
  <c r="BD13" i="57"/>
  <c r="BC13" i="57"/>
  <c r="BB13" i="57"/>
  <c r="BA13" i="57"/>
  <c r="AZ13" i="57"/>
  <c r="AY13" i="57"/>
  <c r="AX13" i="57"/>
  <c r="AW13" i="57"/>
  <c r="AV13" i="57"/>
  <c r="AU13" i="57"/>
  <c r="AT13" i="57"/>
  <c r="AS13" i="57"/>
  <c r="AR13" i="57"/>
  <c r="AQ13" i="57"/>
  <c r="AP13" i="57"/>
  <c r="CK12" i="57"/>
  <c r="CJ12" i="57"/>
  <c r="CI12" i="57"/>
  <c r="CH12" i="57"/>
  <c r="CG12" i="57"/>
  <c r="CF12" i="57"/>
  <c r="CE12" i="57"/>
  <c r="CD12" i="57"/>
  <c r="CC12" i="57"/>
  <c r="CB12" i="57"/>
  <c r="CA12" i="57"/>
  <c r="BZ12" i="57"/>
  <c r="BY12" i="57"/>
  <c r="BX12" i="57"/>
  <c r="BW12" i="57"/>
  <c r="BV12" i="57"/>
  <c r="BU12" i="57"/>
  <c r="BT12" i="57"/>
  <c r="BS12" i="57"/>
  <c r="BR12" i="57"/>
  <c r="BQ12" i="57"/>
  <c r="BP12" i="57"/>
  <c r="BO12" i="57"/>
  <c r="BN12" i="57"/>
  <c r="BM12" i="57"/>
  <c r="BL12" i="57"/>
  <c r="BK12" i="57"/>
  <c r="BJ12" i="57"/>
  <c r="BI12" i="57"/>
  <c r="BH12" i="57"/>
  <c r="BG12" i="57"/>
  <c r="BF12" i="57"/>
  <c r="BE12" i="57"/>
  <c r="BD12" i="57"/>
  <c r="BC12" i="57"/>
  <c r="BB12" i="57"/>
  <c r="BA12" i="57"/>
  <c r="AZ12" i="57"/>
  <c r="AY12" i="57"/>
  <c r="AX12" i="57"/>
  <c r="AW12" i="57"/>
  <c r="AV12" i="57"/>
  <c r="AU12" i="57"/>
  <c r="AT12" i="57"/>
  <c r="AS12" i="57"/>
  <c r="AR12" i="57"/>
  <c r="AQ12" i="57"/>
  <c r="AP12" i="57"/>
  <c r="CK11" i="57"/>
  <c r="CJ11" i="57"/>
  <c r="CI11" i="57"/>
  <c r="CH11" i="57"/>
  <c r="CG11" i="57"/>
  <c r="CF11" i="57"/>
  <c r="CE11" i="57"/>
  <c r="CD11" i="57"/>
  <c r="CC11" i="57"/>
  <c r="CB11" i="57"/>
  <c r="CA11" i="57"/>
  <c r="BZ11" i="57"/>
  <c r="BY11" i="57"/>
  <c r="BX11" i="57"/>
  <c r="BW11" i="57"/>
  <c r="BV11" i="57"/>
  <c r="BU11" i="57"/>
  <c r="BT11" i="57"/>
  <c r="BS11" i="57"/>
  <c r="BR11" i="57"/>
  <c r="BQ11" i="57"/>
  <c r="BP11" i="57"/>
  <c r="BO11" i="57"/>
  <c r="BN11" i="57"/>
  <c r="BM11" i="57"/>
  <c r="BL11" i="57"/>
  <c r="BK11" i="57"/>
  <c r="BJ11" i="57"/>
  <c r="BI11" i="57"/>
  <c r="BH11" i="57"/>
  <c r="BG11" i="57"/>
  <c r="BF11" i="57"/>
  <c r="BE11" i="57"/>
  <c r="BD11" i="57"/>
  <c r="BC11" i="57"/>
  <c r="BB11" i="57"/>
  <c r="BA11" i="57"/>
  <c r="AZ11" i="57"/>
  <c r="AY11" i="57"/>
  <c r="AX11" i="57"/>
  <c r="AW11" i="57"/>
  <c r="AV11" i="57"/>
  <c r="AU11" i="57"/>
  <c r="AT11" i="57"/>
  <c r="AS11" i="57"/>
  <c r="AR11" i="57"/>
  <c r="AQ11" i="57"/>
  <c r="AP11" i="57"/>
  <c r="CK10" i="57"/>
  <c r="CJ10" i="57"/>
  <c r="CI10" i="57"/>
  <c r="CH10" i="57"/>
  <c r="CG10" i="57"/>
  <c r="CF10" i="57"/>
  <c r="CE10" i="57"/>
  <c r="CD10" i="57"/>
  <c r="CC10" i="57"/>
  <c r="CB10" i="57"/>
  <c r="CA10" i="57"/>
  <c r="BZ10" i="57"/>
  <c r="BY10" i="57"/>
  <c r="BX10" i="57"/>
  <c r="BW10" i="57"/>
  <c r="BV10" i="57"/>
  <c r="BU10" i="57"/>
  <c r="BT10" i="57"/>
  <c r="BS10" i="57"/>
  <c r="BR10" i="57"/>
  <c r="BQ10" i="57"/>
  <c r="BP10" i="57"/>
  <c r="BO10" i="57"/>
  <c r="BN10" i="57"/>
  <c r="BM10" i="57"/>
  <c r="BL10" i="57"/>
  <c r="BK10" i="57"/>
  <c r="BJ10" i="57"/>
  <c r="BI10" i="57"/>
  <c r="BH10" i="57"/>
  <c r="BG10" i="57"/>
  <c r="BF10" i="57"/>
  <c r="BE10" i="57"/>
  <c r="BD10" i="57"/>
  <c r="BC10" i="57"/>
  <c r="BB10" i="57"/>
  <c r="BA10" i="57"/>
  <c r="AZ10" i="57"/>
  <c r="AY10" i="57"/>
  <c r="AX10" i="57"/>
  <c r="AW10" i="57"/>
  <c r="AV10" i="57"/>
  <c r="AU10" i="57"/>
  <c r="AT10" i="57"/>
  <c r="AS10" i="57"/>
  <c r="AR10" i="57"/>
  <c r="AQ10" i="57"/>
  <c r="AP10" i="57"/>
  <c r="CK9" i="57"/>
  <c r="CJ9" i="57"/>
  <c r="CI9" i="57"/>
  <c r="CH9" i="57"/>
  <c r="CG9" i="57"/>
  <c r="CF9" i="57"/>
  <c r="CE9" i="57"/>
  <c r="CD9" i="57"/>
  <c r="CC9" i="57"/>
  <c r="CB9" i="57"/>
  <c r="CA9" i="57"/>
  <c r="BZ9" i="57"/>
  <c r="BY9" i="57"/>
  <c r="BX9" i="57"/>
  <c r="BW9" i="57"/>
  <c r="BV9" i="57"/>
  <c r="BU9" i="57"/>
  <c r="BT9" i="57"/>
  <c r="BS9" i="57"/>
  <c r="BR9" i="57"/>
  <c r="BQ9" i="57"/>
  <c r="BP9" i="57"/>
  <c r="BO9" i="57"/>
  <c r="BN9" i="57"/>
  <c r="BM9" i="57"/>
  <c r="BL9" i="57"/>
  <c r="BK9" i="57"/>
  <c r="BJ9" i="57"/>
  <c r="BI9" i="57"/>
  <c r="BH9" i="57"/>
  <c r="BG9" i="57"/>
  <c r="BF9" i="57"/>
  <c r="BE9" i="57"/>
  <c r="BD9" i="57"/>
  <c r="BC9" i="57"/>
  <c r="BB9" i="57"/>
  <c r="BA9" i="57"/>
  <c r="AZ9" i="57"/>
  <c r="AY9" i="57"/>
  <c r="AX9" i="57"/>
  <c r="AW9" i="57"/>
  <c r="AV9" i="57"/>
  <c r="AU9" i="57"/>
  <c r="AT9" i="57"/>
  <c r="AS9" i="57"/>
  <c r="AR9" i="57"/>
  <c r="AQ9" i="57"/>
  <c r="AP9" i="57"/>
  <c r="CK8" i="57"/>
  <c r="CJ8" i="57"/>
  <c r="CI8" i="57"/>
  <c r="CH8" i="57"/>
  <c r="CG8" i="57"/>
  <c r="CF8" i="57"/>
  <c r="CE8" i="57"/>
  <c r="CD8" i="57"/>
  <c r="CC8" i="57"/>
  <c r="CB8" i="57"/>
  <c r="CA8" i="57"/>
  <c r="BZ8" i="57"/>
  <c r="BY8" i="57"/>
  <c r="BX8" i="57"/>
  <c r="BW8" i="57"/>
  <c r="BV8" i="57"/>
  <c r="BU8" i="57"/>
  <c r="BT8" i="57"/>
  <c r="BS8" i="57"/>
  <c r="BR8" i="57"/>
  <c r="BQ8" i="57"/>
  <c r="BP8" i="57"/>
  <c r="BO8" i="57"/>
  <c r="BN8" i="57"/>
  <c r="BM8" i="57"/>
  <c r="BL8" i="57"/>
  <c r="BK8" i="57"/>
  <c r="BJ8" i="57"/>
  <c r="BI8" i="57"/>
  <c r="BH8" i="57"/>
  <c r="BG8" i="57"/>
  <c r="BF8" i="57"/>
  <c r="BE8" i="57"/>
  <c r="BD8" i="57"/>
  <c r="BC8" i="57"/>
  <c r="BB8" i="57"/>
  <c r="BA8" i="57"/>
  <c r="AZ8" i="57"/>
  <c r="AY8" i="57"/>
  <c r="AX8" i="57"/>
  <c r="AW8" i="57"/>
  <c r="AV8" i="57"/>
  <c r="AU8" i="57"/>
  <c r="AT8" i="57"/>
  <c r="AS8" i="57"/>
  <c r="AR8" i="57"/>
  <c r="AQ8" i="57"/>
  <c r="AP8" i="57"/>
  <c r="AC8" i="57"/>
  <c r="AC9" i="57" s="1"/>
  <c r="AC10" i="57" s="1"/>
  <c r="AC11" i="57" s="1"/>
  <c r="AC12" i="57" s="1"/>
  <c r="AC13" i="57" s="1"/>
  <c r="AC14" i="57" s="1"/>
  <c r="AC15" i="57" s="1"/>
  <c r="AC16" i="57" s="1"/>
  <c r="AC17" i="57" s="1"/>
  <c r="AC18" i="57" s="1"/>
  <c r="AC19" i="57" s="1"/>
  <c r="AC20" i="57" s="1"/>
  <c r="AC21" i="57" s="1"/>
  <c r="AC22" i="57" s="1"/>
  <c r="AC23" i="57" s="1"/>
  <c r="AC24" i="57" s="1"/>
  <c r="AC25" i="57" s="1"/>
  <c r="AC26" i="57" s="1"/>
  <c r="AC27" i="57" s="1"/>
  <c r="AC28" i="57" s="1"/>
  <c r="AC29" i="57" s="1"/>
  <c r="AC30" i="57" s="1"/>
  <c r="AC31" i="57" s="1"/>
  <c r="AG7" i="57" s="1"/>
  <c r="AG8" i="57" s="1"/>
  <c r="AG9" i="57" s="1"/>
  <c r="AG10" i="57" s="1"/>
  <c r="AG11" i="57" s="1"/>
  <c r="AG12" i="57" s="1"/>
  <c r="AG13" i="57" s="1"/>
  <c r="AG14" i="57" s="1"/>
  <c r="AG15" i="57" s="1"/>
  <c r="AG16" i="57" s="1"/>
  <c r="AG17" i="57" s="1"/>
  <c r="AG18" i="57" s="1"/>
  <c r="AG19" i="57" s="1"/>
  <c r="AG20" i="57" s="1"/>
  <c r="AG21" i="57" s="1"/>
  <c r="AG22" i="57" s="1"/>
  <c r="AG23" i="57" s="1"/>
  <c r="AG24" i="57" s="1"/>
  <c r="AG25" i="57" s="1"/>
  <c r="AG26" i="57" s="1"/>
  <c r="AG27" i="57" s="1"/>
  <c r="AG28" i="57" s="1"/>
  <c r="AG29" i="57" s="1"/>
  <c r="AG30" i="57" s="1"/>
  <c r="AG31" i="57" s="1"/>
  <c r="AK7" i="57" s="1"/>
  <c r="AK8" i="57" s="1"/>
  <c r="AK9" i="57" s="1"/>
  <c r="AK10" i="57" s="1"/>
  <c r="AK11" i="57" s="1"/>
  <c r="AK12" i="57" s="1"/>
  <c r="AK13" i="57" s="1"/>
  <c r="AK14" i="57" s="1"/>
  <c r="AK15" i="57" s="1"/>
  <c r="AK16" i="57" s="1"/>
  <c r="AK17" i="57" s="1"/>
  <c r="AK18" i="57" s="1"/>
  <c r="AK19" i="57" s="1"/>
  <c r="AK20" i="57" s="1"/>
  <c r="AK21" i="57" s="1"/>
  <c r="AK22" i="57" s="1"/>
  <c r="AK23" i="57" s="1"/>
  <c r="AK24" i="57" s="1"/>
  <c r="AK25" i="57" s="1"/>
  <c r="AK26" i="57" s="1"/>
  <c r="AK27" i="57" s="1"/>
  <c r="AK28" i="57" s="1"/>
  <c r="AK29" i="57" s="1"/>
  <c r="AK30" i="57" s="1"/>
  <c r="AK31" i="57" s="1"/>
  <c r="CK7" i="57"/>
  <c r="CJ7" i="57"/>
  <c r="CI7" i="57"/>
  <c r="CH7" i="57"/>
  <c r="CG7" i="57"/>
  <c r="CF7" i="57"/>
  <c r="CE7" i="57"/>
  <c r="CD7" i="57"/>
  <c r="CC7" i="57"/>
  <c r="CB7" i="57"/>
  <c r="CA7" i="57"/>
  <c r="BZ7" i="57"/>
  <c r="BY7" i="57"/>
  <c r="BX7" i="57"/>
  <c r="BW7" i="57"/>
  <c r="BV7" i="57"/>
  <c r="BU7" i="57"/>
  <c r="BT7" i="57"/>
  <c r="BS7" i="57"/>
  <c r="BR7" i="57"/>
  <c r="BQ7" i="57"/>
  <c r="BP7" i="57"/>
  <c r="BO7" i="57"/>
  <c r="BN7" i="57"/>
  <c r="BM7" i="57"/>
  <c r="BL7" i="57"/>
  <c r="BK7" i="57"/>
  <c r="BJ7" i="57"/>
  <c r="BI7" i="57"/>
  <c r="BH7" i="57"/>
  <c r="BG7" i="57"/>
  <c r="BF7" i="57"/>
  <c r="BE7" i="57"/>
  <c r="BD7" i="57"/>
  <c r="BC7" i="57"/>
  <c r="BB7" i="57"/>
  <c r="BA7" i="57"/>
  <c r="AZ7" i="57"/>
  <c r="AY7" i="57"/>
  <c r="AX7" i="57"/>
  <c r="AW7" i="57"/>
  <c r="AV7" i="57"/>
  <c r="AU7" i="57"/>
  <c r="AT7" i="57"/>
  <c r="AS7" i="57"/>
  <c r="AR7" i="57"/>
  <c r="AQ7" i="57"/>
  <c r="AP7" i="57"/>
  <c r="K5" i="57"/>
  <c r="CM23" i="57" l="1"/>
  <c r="CM24" i="57"/>
  <c r="CM25" i="57"/>
  <c r="CM26" i="57"/>
  <c r="CM28" i="57"/>
  <c r="CM30" i="57"/>
  <c r="CM31" i="57"/>
  <c r="CM14" i="58"/>
  <c r="CM15" i="58"/>
  <c r="CM16" i="58"/>
  <c r="CM17" i="58"/>
  <c r="CM18" i="58"/>
  <c r="CM19" i="58"/>
  <c r="CM20" i="58"/>
  <c r="CM21" i="58"/>
  <c r="CM22" i="58"/>
  <c r="CM24" i="58"/>
  <c r="CM26" i="58"/>
  <c r="CM27" i="58"/>
  <c r="CM28" i="58"/>
  <c r="CM29" i="58"/>
  <c r="CM30" i="58"/>
  <c r="CM31" i="58"/>
  <c r="CM9" i="58"/>
  <c r="GD9" i="58" s="1"/>
  <c r="EF9" i="58" s="1"/>
  <c r="CM13" i="58"/>
  <c r="GD13" i="58" s="1"/>
  <c r="EF13" i="58" s="1"/>
  <c r="CM8" i="58"/>
  <c r="GD8" i="58" s="1"/>
  <c r="EF8" i="58" s="1"/>
  <c r="CM11" i="58"/>
  <c r="GD11" i="58" s="1"/>
  <c r="EF11" i="58" s="1"/>
  <c r="CM12" i="58"/>
  <c r="GG12" i="58" s="1"/>
  <c r="CM7" i="58"/>
  <c r="GG7" i="58" s="1"/>
  <c r="GF8" i="58"/>
  <c r="EH8" i="58" s="1"/>
  <c r="FP8" i="58"/>
  <c r="DR8" i="58" s="1"/>
  <c r="EZ8" i="58"/>
  <c r="DB8" i="58" s="1"/>
  <c r="GG8" i="58"/>
  <c r="FQ8" i="58"/>
  <c r="DS8" i="58" s="1"/>
  <c r="FA8" i="58"/>
  <c r="DC8" i="58" s="1"/>
  <c r="GF9" i="58"/>
  <c r="EH9" i="58" s="1"/>
  <c r="FX9" i="58"/>
  <c r="DZ9" i="58" s="1"/>
  <c r="FP9" i="58"/>
  <c r="DR9" i="58" s="1"/>
  <c r="FH9" i="58"/>
  <c r="DJ9" i="58" s="1"/>
  <c r="EZ9" i="58"/>
  <c r="DB9" i="58" s="1"/>
  <c r="ER9" i="58"/>
  <c r="CT9" i="58" s="1"/>
  <c r="GG9" i="58"/>
  <c r="FQ9" i="58"/>
  <c r="DS9" i="58" s="1"/>
  <c r="FA9" i="58"/>
  <c r="DC9" i="58" s="1"/>
  <c r="GE9" i="58"/>
  <c r="EG9" i="58" s="1"/>
  <c r="FO9" i="58"/>
  <c r="DQ9" i="58" s="1"/>
  <c r="EY9" i="58"/>
  <c r="DA9" i="58" s="1"/>
  <c r="GA7" i="58"/>
  <c r="EC7" i="58" s="1"/>
  <c r="FS7" i="58"/>
  <c r="DU7" i="58" s="1"/>
  <c r="FK7" i="58"/>
  <c r="DM7" i="58" s="1"/>
  <c r="FC7" i="58"/>
  <c r="DE7" i="58" s="1"/>
  <c r="EU7" i="58"/>
  <c r="CW7" i="58" s="1"/>
  <c r="EM7" i="58"/>
  <c r="FZ7" i="58"/>
  <c r="EB7" i="58" s="1"/>
  <c r="FR7" i="58"/>
  <c r="DT7" i="58" s="1"/>
  <c r="FJ7" i="58"/>
  <c r="DL7" i="58" s="1"/>
  <c r="FB7" i="58"/>
  <c r="DD7" i="58" s="1"/>
  <c r="ET7" i="58"/>
  <c r="CV7" i="58" s="1"/>
  <c r="EL7" i="58"/>
  <c r="CM10" i="58"/>
  <c r="GF11" i="58"/>
  <c r="EH11" i="58" s="1"/>
  <c r="FX11" i="58"/>
  <c r="DZ11" i="58" s="1"/>
  <c r="FP11" i="58"/>
  <c r="DR11" i="58" s="1"/>
  <c r="FH11" i="58"/>
  <c r="DJ11" i="58" s="1"/>
  <c r="EZ11" i="58"/>
  <c r="DB11" i="58" s="1"/>
  <c r="ER11" i="58"/>
  <c r="CT11" i="58" s="1"/>
  <c r="GG11" i="58"/>
  <c r="FY11" i="58"/>
  <c r="EA11" i="58" s="1"/>
  <c r="FQ11" i="58"/>
  <c r="DS11" i="58" s="1"/>
  <c r="FI11" i="58"/>
  <c r="DK11" i="58" s="1"/>
  <c r="FA11" i="58"/>
  <c r="DC11" i="58" s="1"/>
  <c r="ES11" i="58"/>
  <c r="CU11" i="58" s="1"/>
  <c r="GA12" i="58"/>
  <c r="EC12" i="58" s="1"/>
  <c r="FS12" i="58"/>
  <c r="DU12" i="58" s="1"/>
  <c r="FK12" i="58"/>
  <c r="DM12" i="58" s="1"/>
  <c r="FC12" i="58"/>
  <c r="DE12" i="58" s="1"/>
  <c r="EU12" i="58"/>
  <c r="CW12" i="58" s="1"/>
  <c r="EM12" i="58"/>
  <c r="FZ12" i="58"/>
  <c r="EB12" i="58" s="1"/>
  <c r="FR12" i="58"/>
  <c r="DT12" i="58" s="1"/>
  <c r="FJ12" i="58"/>
  <c r="DL12" i="58" s="1"/>
  <c r="FB12" i="58"/>
  <c r="DD12" i="58" s="1"/>
  <c r="ET12" i="58"/>
  <c r="CV12" i="58" s="1"/>
  <c r="EL12" i="58"/>
  <c r="GF13" i="58"/>
  <c r="EH13" i="58" s="1"/>
  <c r="GB13" i="58"/>
  <c r="ED13" i="58" s="1"/>
  <c r="FX13" i="58"/>
  <c r="DZ13" i="58" s="1"/>
  <c r="FT13" i="58"/>
  <c r="DV13" i="58" s="1"/>
  <c r="FP13" i="58"/>
  <c r="DR13" i="58" s="1"/>
  <c r="FL13" i="58"/>
  <c r="DN13" i="58" s="1"/>
  <c r="FH13" i="58"/>
  <c r="DJ13" i="58" s="1"/>
  <c r="FD13" i="58"/>
  <c r="DF13" i="58" s="1"/>
  <c r="EZ13" i="58"/>
  <c r="DB13" i="58" s="1"/>
  <c r="EV13" i="58"/>
  <c r="CX13" i="58" s="1"/>
  <c r="ER13" i="58"/>
  <c r="CT13" i="58" s="1"/>
  <c r="EN13" i="58"/>
  <c r="GG13" i="58"/>
  <c r="GC13" i="58"/>
  <c r="EE13" i="58" s="1"/>
  <c r="FY13" i="58"/>
  <c r="EA13" i="58" s="1"/>
  <c r="FU13" i="58"/>
  <c r="DW13" i="58" s="1"/>
  <c r="FQ13" i="58"/>
  <c r="DS13" i="58" s="1"/>
  <c r="FM13" i="58"/>
  <c r="DO13" i="58" s="1"/>
  <c r="FI13" i="58"/>
  <c r="DK13" i="58" s="1"/>
  <c r="FE13" i="58"/>
  <c r="DG13" i="58" s="1"/>
  <c r="FA13" i="58"/>
  <c r="DC13" i="58" s="1"/>
  <c r="EW13" i="58"/>
  <c r="CY13" i="58" s="1"/>
  <c r="ES13" i="58"/>
  <c r="CU13" i="58" s="1"/>
  <c r="EO13" i="58"/>
  <c r="GG14" i="58"/>
  <c r="GE14" i="58"/>
  <c r="EG14" i="58" s="1"/>
  <c r="GC14" i="58"/>
  <c r="EE14" i="58" s="1"/>
  <c r="GA14" i="58"/>
  <c r="EC14" i="58" s="1"/>
  <c r="FY14" i="58"/>
  <c r="EA14" i="58" s="1"/>
  <c r="FW14" i="58"/>
  <c r="DY14" i="58" s="1"/>
  <c r="FU14" i="58"/>
  <c r="DW14" i="58" s="1"/>
  <c r="FS14" i="58"/>
  <c r="DU14" i="58" s="1"/>
  <c r="FQ14" i="58"/>
  <c r="DS14" i="58" s="1"/>
  <c r="FO14" i="58"/>
  <c r="DQ14" i="58" s="1"/>
  <c r="FM14" i="58"/>
  <c r="DO14" i="58" s="1"/>
  <c r="FK14" i="58"/>
  <c r="DM14" i="58" s="1"/>
  <c r="FI14" i="58"/>
  <c r="DK14" i="58" s="1"/>
  <c r="FG14" i="58"/>
  <c r="DI14" i="58" s="1"/>
  <c r="FE14" i="58"/>
  <c r="DG14" i="58" s="1"/>
  <c r="FC14" i="58"/>
  <c r="DE14" i="58" s="1"/>
  <c r="FA14" i="58"/>
  <c r="DC14" i="58" s="1"/>
  <c r="EY14" i="58"/>
  <c r="DA14" i="58" s="1"/>
  <c r="EW14" i="58"/>
  <c r="CY14" i="58" s="1"/>
  <c r="EU14" i="58"/>
  <c r="CW14" i="58" s="1"/>
  <c r="ES14" i="58"/>
  <c r="CU14" i="58" s="1"/>
  <c r="EQ14" i="58"/>
  <c r="CS14" i="58" s="1"/>
  <c r="EO14" i="58"/>
  <c r="EM14" i="58"/>
  <c r="GF14" i="58"/>
  <c r="EH14" i="58" s="1"/>
  <c r="GD14" i="58"/>
  <c r="EF14" i="58" s="1"/>
  <c r="GB14" i="58"/>
  <c r="ED14" i="58" s="1"/>
  <c r="FZ14" i="58"/>
  <c r="EB14" i="58" s="1"/>
  <c r="FX14" i="58"/>
  <c r="DZ14" i="58" s="1"/>
  <c r="FV14" i="58"/>
  <c r="DX14" i="58" s="1"/>
  <c r="FT14" i="58"/>
  <c r="DV14" i="58" s="1"/>
  <c r="FR14" i="58"/>
  <c r="DT14" i="58" s="1"/>
  <c r="FP14" i="58"/>
  <c r="DR14" i="58" s="1"/>
  <c r="FN14" i="58"/>
  <c r="DP14" i="58" s="1"/>
  <c r="FL14" i="58"/>
  <c r="DN14" i="58" s="1"/>
  <c r="FJ14" i="58"/>
  <c r="DL14" i="58" s="1"/>
  <c r="FH14" i="58"/>
  <c r="DJ14" i="58" s="1"/>
  <c r="FF14" i="58"/>
  <c r="DH14" i="58" s="1"/>
  <c r="FD14" i="58"/>
  <c r="DF14" i="58" s="1"/>
  <c r="FB14" i="58"/>
  <c r="DD14" i="58" s="1"/>
  <c r="EZ14" i="58"/>
  <c r="DB14" i="58" s="1"/>
  <c r="EX14" i="58"/>
  <c r="CZ14" i="58" s="1"/>
  <c r="EV14" i="58"/>
  <c r="CX14" i="58" s="1"/>
  <c r="ET14" i="58"/>
  <c r="CV14" i="58" s="1"/>
  <c r="ER14" i="58"/>
  <c r="CT14" i="58" s="1"/>
  <c r="EP14" i="58"/>
  <c r="CR14" i="58" s="1"/>
  <c r="EN14" i="58"/>
  <c r="EL14" i="58"/>
  <c r="GG15" i="58"/>
  <c r="GE15" i="58"/>
  <c r="EG15" i="58" s="1"/>
  <c r="GC15" i="58"/>
  <c r="EE15" i="58" s="1"/>
  <c r="GA15" i="58"/>
  <c r="EC15" i="58" s="1"/>
  <c r="FY15" i="58"/>
  <c r="EA15" i="58" s="1"/>
  <c r="FW15" i="58"/>
  <c r="DY15" i="58" s="1"/>
  <c r="FU15" i="58"/>
  <c r="DW15" i="58" s="1"/>
  <c r="FS15" i="58"/>
  <c r="DU15" i="58" s="1"/>
  <c r="FQ15" i="58"/>
  <c r="DS15" i="58" s="1"/>
  <c r="FO15" i="58"/>
  <c r="DQ15" i="58" s="1"/>
  <c r="FM15" i="58"/>
  <c r="DO15" i="58" s="1"/>
  <c r="FK15" i="58"/>
  <c r="DM15" i="58" s="1"/>
  <c r="FI15" i="58"/>
  <c r="DK15" i="58" s="1"/>
  <c r="FG15" i="58"/>
  <c r="DI15" i="58" s="1"/>
  <c r="FE15" i="58"/>
  <c r="DG15" i="58" s="1"/>
  <c r="FC15" i="58"/>
  <c r="DE15" i="58" s="1"/>
  <c r="FA15" i="58"/>
  <c r="DC15" i="58" s="1"/>
  <c r="EY15" i="58"/>
  <c r="DA15" i="58" s="1"/>
  <c r="EW15" i="58"/>
  <c r="CY15" i="58" s="1"/>
  <c r="GF15" i="58"/>
  <c r="EH15" i="58" s="1"/>
  <c r="GB15" i="58"/>
  <c r="ED15" i="58" s="1"/>
  <c r="FX15" i="58"/>
  <c r="DZ15" i="58" s="1"/>
  <c r="FT15" i="58"/>
  <c r="DV15" i="58" s="1"/>
  <c r="FP15" i="58"/>
  <c r="DR15" i="58" s="1"/>
  <c r="FL15" i="58"/>
  <c r="DN15" i="58" s="1"/>
  <c r="FH15" i="58"/>
  <c r="DJ15" i="58" s="1"/>
  <c r="FD15" i="58"/>
  <c r="DF15" i="58" s="1"/>
  <c r="EZ15" i="58"/>
  <c r="DB15" i="58" s="1"/>
  <c r="EV15" i="58"/>
  <c r="CX15" i="58" s="1"/>
  <c r="ET15" i="58"/>
  <c r="CV15" i="58" s="1"/>
  <c r="ER15" i="58"/>
  <c r="CT15" i="58" s="1"/>
  <c r="EP15" i="58"/>
  <c r="CR15" i="58" s="1"/>
  <c r="EN15" i="58"/>
  <c r="EL15" i="58"/>
  <c r="GD15" i="58"/>
  <c r="EF15" i="58" s="1"/>
  <c r="FZ15" i="58"/>
  <c r="EB15" i="58" s="1"/>
  <c r="FV15" i="58"/>
  <c r="DX15" i="58" s="1"/>
  <c r="FR15" i="58"/>
  <c r="DT15" i="58" s="1"/>
  <c r="FN15" i="58"/>
  <c r="DP15" i="58" s="1"/>
  <c r="FJ15" i="58"/>
  <c r="DL15" i="58" s="1"/>
  <c r="FF15" i="58"/>
  <c r="DH15" i="58" s="1"/>
  <c r="FB15" i="58"/>
  <c r="DD15" i="58" s="1"/>
  <c r="EX15" i="58"/>
  <c r="CZ15" i="58" s="1"/>
  <c r="EU15" i="58"/>
  <c r="CW15" i="58" s="1"/>
  <c r="ES15" i="58"/>
  <c r="CU15" i="58" s="1"/>
  <c r="EQ15" i="58"/>
  <c r="CS15" i="58" s="1"/>
  <c r="EO15" i="58"/>
  <c r="EM15" i="58"/>
  <c r="GG16" i="58"/>
  <c r="GE16" i="58"/>
  <c r="EG16" i="58" s="1"/>
  <c r="GC16" i="58"/>
  <c r="EE16" i="58" s="1"/>
  <c r="GA16" i="58"/>
  <c r="EC16" i="58" s="1"/>
  <c r="FY16" i="58"/>
  <c r="EA16" i="58" s="1"/>
  <c r="FW16" i="58"/>
  <c r="DY16" i="58" s="1"/>
  <c r="FU16" i="58"/>
  <c r="DW16" i="58" s="1"/>
  <c r="FS16" i="58"/>
  <c r="DU16" i="58" s="1"/>
  <c r="FQ16" i="58"/>
  <c r="DS16" i="58" s="1"/>
  <c r="FO16" i="58"/>
  <c r="DQ16" i="58" s="1"/>
  <c r="FM16" i="58"/>
  <c r="DO16" i="58" s="1"/>
  <c r="FK16" i="58"/>
  <c r="DM16" i="58" s="1"/>
  <c r="FI16" i="58"/>
  <c r="DK16" i="58" s="1"/>
  <c r="FG16" i="58"/>
  <c r="DI16" i="58" s="1"/>
  <c r="FE16" i="58"/>
  <c r="DG16" i="58" s="1"/>
  <c r="FC16" i="58"/>
  <c r="DE16" i="58" s="1"/>
  <c r="FA16" i="58"/>
  <c r="DC16" i="58" s="1"/>
  <c r="EY16" i="58"/>
  <c r="DA16" i="58" s="1"/>
  <c r="EW16" i="58"/>
  <c r="CY16" i="58" s="1"/>
  <c r="EU16" i="58"/>
  <c r="CW16" i="58" s="1"/>
  <c r="ES16" i="58"/>
  <c r="CU16" i="58" s="1"/>
  <c r="EQ16" i="58"/>
  <c r="EO16" i="58"/>
  <c r="EM16" i="58"/>
  <c r="GF16" i="58"/>
  <c r="EH16" i="58" s="1"/>
  <c r="GD16" i="58"/>
  <c r="EF16" i="58" s="1"/>
  <c r="GB16" i="58"/>
  <c r="ED16" i="58" s="1"/>
  <c r="FZ16" i="58"/>
  <c r="EB16" i="58" s="1"/>
  <c r="FX16" i="58"/>
  <c r="DZ16" i="58" s="1"/>
  <c r="FV16" i="58"/>
  <c r="DX16" i="58" s="1"/>
  <c r="FT16" i="58"/>
  <c r="DV16" i="58" s="1"/>
  <c r="FR16" i="58"/>
  <c r="DT16" i="58" s="1"/>
  <c r="FP16" i="58"/>
  <c r="DR16" i="58" s="1"/>
  <c r="FN16" i="58"/>
  <c r="DP16" i="58" s="1"/>
  <c r="FL16" i="58"/>
  <c r="DN16" i="58" s="1"/>
  <c r="FJ16" i="58"/>
  <c r="DL16" i="58" s="1"/>
  <c r="FH16" i="58"/>
  <c r="DJ16" i="58" s="1"/>
  <c r="FF16" i="58"/>
  <c r="DH16" i="58" s="1"/>
  <c r="FD16" i="58"/>
  <c r="DF16" i="58" s="1"/>
  <c r="FB16" i="58"/>
  <c r="DD16" i="58" s="1"/>
  <c r="EZ16" i="58"/>
  <c r="DB16" i="58" s="1"/>
  <c r="EX16" i="58"/>
  <c r="CZ16" i="58" s="1"/>
  <c r="EV16" i="58"/>
  <c r="CX16" i="58" s="1"/>
  <c r="ET16" i="58"/>
  <c r="CV16" i="58" s="1"/>
  <c r="ER16" i="58"/>
  <c r="EP16" i="58"/>
  <c r="EN16" i="58"/>
  <c r="EL16" i="58"/>
  <c r="GF17" i="58"/>
  <c r="EH17" i="58" s="1"/>
  <c r="GD17" i="58"/>
  <c r="EF17" i="58" s="1"/>
  <c r="GB17" i="58"/>
  <c r="ED17" i="58" s="1"/>
  <c r="FZ17" i="58"/>
  <c r="EB17" i="58" s="1"/>
  <c r="FX17" i="58"/>
  <c r="DZ17" i="58" s="1"/>
  <c r="FV17" i="58"/>
  <c r="DX17" i="58" s="1"/>
  <c r="FT17" i="58"/>
  <c r="DV17" i="58" s="1"/>
  <c r="FR17" i="58"/>
  <c r="DT17" i="58" s="1"/>
  <c r="FP17" i="58"/>
  <c r="DR17" i="58" s="1"/>
  <c r="FN17" i="58"/>
  <c r="DP17" i="58" s="1"/>
  <c r="FL17" i="58"/>
  <c r="DN17" i="58" s="1"/>
  <c r="FJ17" i="58"/>
  <c r="DL17" i="58" s="1"/>
  <c r="FH17" i="58"/>
  <c r="DJ17" i="58" s="1"/>
  <c r="FF17" i="58"/>
  <c r="DH17" i="58" s="1"/>
  <c r="FD17" i="58"/>
  <c r="DF17" i="58" s="1"/>
  <c r="FB17" i="58"/>
  <c r="DD17" i="58" s="1"/>
  <c r="EZ17" i="58"/>
  <c r="DB17" i="58" s="1"/>
  <c r="EX17" i="58"/>
  <c r="CZ17" i="58" s="1"/>
  <c r="EV17" i="58"/>
  <c r="CX17" i="58" s="1"/>
  <c r="ET17" i="58"/>
  <c r="CV17" i="58" s="1"/>
  <c r="ER17" i="58"/>
  <c r="EP17" i="58"/>
  <c r="EN17" i="58"/>
  <c r="EL17" i="58"/>
  <c r="GG17" i="58"/>
  <c r="GE17" i="58"/>
  <c r="EG17" i="58" s="1"/>
  <c r="GC17" i="58"/>
  <c r="EE17" i="58" s="1"/>
  <c r="GA17" i="58"/>
  <c r="EC17" i="58" s="1"/>
  <c r="FY17" i="58"/>
  <c r="EA17" i="58" s="1"/>
  <c r="FW17" i="58"/>
  <c r="DY17" i="58" s="1"/>
  <c r="FU17" i="58"/>
  <c r="DW17" i="58" s="1"/>
  <c r="FS17" i="58"/>
  <c r="DU17" i="58" s="1"/>
  <c r="FQ17" i="58"/>
  <c r="DS17" i="58" s="1"/>
  <c r="FO17" i="58"/>
  <c r="DQ17" i="58" s="1"/>
  <c r="FM17" i="58"/>
  <c r="DO17" i="58" s="1"/>
  <c r="FK17" i="58"/>
  <c r="DM17" i="58" s="1"/>
  <c r="FI17" i="58"/>
  <c r="DK17" i="58" s="1"/>
  <c r="FG17" i="58"/>
  <c r="DI17" i="58" s="1"/>
  <c r="FE17" i="58"/>
  <c r="DG17" i="58" s="1"/>
  <c r="FC17" i="58"/>
  <c r="DE17" i="58" s="1"/>
  <c r="FA17" i="58"/>
  <c r="DC17" i="58" s="1"/>
  <c r="EY17" i="58"/>
  <c r="DA17" i="58" s="1"/>
  <c r="EW17" i="58"/>
  <c r="CY17" i="58" s="1"/>
  <c r="EU17" i="58"/>
  <c r="CW17" i="58" s="1"/>
  <c r="ES17" i="58"/>
  <c r="CU17" i="58" s="1"/>
  <c r="EQ17" i="58"/>
  <c r="EO17" i="58"/>
  <c r="EM17" i="58"/>
  <c r="GG18" i="58"/>
  <c r="GE18" i="58"/>
  <c r="EG18" i="58" s="1"/>
  <c r="GC18" i="58"/>
  <c r="EE18" i="58" s="1"/>
  <c r="GA18" i="58"/>
  <c r="EC18" i="58" s="1"/>
  <c r="FY18" i="58"/>
  <c r="EA18" i="58" s="1"/>
  <c r="FW18" i="58"/>
  <c r="DY18" i="58" s="1"/>
  <c r="FU18" i="58"/>
  <c r="DW18" i="58" s="1"/>
  <c r="FS18" i="58"/>
  <c r="DU18" i="58" s="1"/>
  <c r="FQ18" i="58"/>
  <c r="DS18" i="58" s="1"/>
  <c r="FO18" i="58"/>
  <c r="DQ18" i="58" s="1"/>
  <c r="FM18" i="58"/>
  <c r="DO18" i="58" s="1"/>
  <c r="FK18" i="58"/>
  <c r="DM18" i="58" s="1"/>
  <c r="FI18" i="58"/>
  <c r="DK18" i="58" s="1"/>
  <c r="FG18" i="58"/>
  <c r="DI18" i="58" s="1"/>
  <c r="FE18" i="58"/>
  <c r="DG18" i="58" s="1"/>
  <c r="FC18" i="58"/>
  <c r="DE18" i="58" s="1"/>
  <c r="FA18" i="58"/>
  <c r="DC18" i="58" s="1"/>
  <c r="EY18" i="58"/>
  <c r="DA18" i="58" s="1"/>
  <c r="EW18" i="58"/>
  <c r="CY18" i="58" s="1"/>
  <c r="EU18" i="58"/>
  <c r="CW18" i="58" s="1"/>
  <c r="ES18" i="58"/>
  <c r="CU18" i="58" s="1"/>
  <c r="EQ18" i="58"/>
  <c r="CS18" i="58" s="1"/>
  <c r="EO18" i="58"/>
  <c r="CQ18" i="58" s="1"/>
  <c r="EM18" i="58"/>
  <c r="CO18" i="58" s="1"/>
  <c r="GF18" i="58"/>
  <c r="EH18" i="58" s="1"/>
  <c r="GD18" i="58"/>
  <c r="EF18" i="58" s="1"/>
  <c r="GB18" i="58"/>
  <c r="ED18" i="58" s="1"/>
  <c r="FZ18" i="58"/>
  <c r="EB18" i="58" s="1"/>
  <c r="FX18" i="58"/>
  <c r="DZ18" i="58" s="1"/>
  <c r="FV18" i="58"/>
  <c r="DX18" i="58" s="1"/>
  <c r="FT18" i="58"/>
  <c r="DV18" i="58" s="1"/>
  <c r="FR18" i="58"/>
  <c r="DT18" i="58" s="1"/>
  <c r="FP18" i="58"/>
  <c r="DR18" i="58" s="1"/>
  <c r="FN18" i="58"/>
  <c r="DP18" i="58" s="1"/>
  <c r="FL18" i="58"/>
  <c r="DN18" i="58" s="1"/>
  <c r="FJ18" i="58"/>
  <c r="DL18" i="58" s="1"/>
  <c r="FH18" i="58"/>
  <c r="DJ18" i="58" s="1"/>
  <c r="FF18" i="58"/>
  <c r="DH18" i="58" s="1"/>
  <c r="FD18" i="58"/>
  <c r="DF18" i="58" s="1"/>
  <c r="FB18" i="58"/>
  <c r="DD18" i="58" s="1"/>
  <c r="EZ18" i="58"/>
  <c r="DB18" i="58" s="1"/>
  <c r="EX18" i="58"/>
  <c r="CZ18" i="58" s="1"/>
  <c r="EV18" i="58"/>
  <c r="CX18" i="58" s="1"/>
  <c r="ET18" i="58"/>
  <c r="CV18" i="58" s="1"/>
  <c r="ER18" i="58"/>
  <c r="CT18" i="58" s="1"/>
  <c r="EP18" i="58"/>
  <c r="CR18" i="58" s="1"/>
  <c r="EN18" i="58"/>
  <c r="CP18" i="58" s="1"/>
  <c r="EL18" i="58"/>
  <c r="CN18" i="58" s="1"/>
  <c r="EJ18" i="58" s="1"/>
  <c r="O18" i="58" s="1"/>
  <c r="GF19" i="58"/>
  <c r="EH19" i="58" s="1"/>
  <c r="GD19" i="58"/>
  <c r="EF19" i="58" s="1"/>
  <c r="GB19" i="58"/>
  <c r="ED19" i="58" s="1"/>
  <c r="FZ19" i="58"/>
  <c r="EB19" i="58" s="1"/>
  <c r="FX19" i="58"/>
  <c r="DZ19" i="58" s="1"/>
  <c r="FV19" i="58"/>
  <c r="DX19" i="58" s="1"/>
  <c r="FT19" i="58"/>
  <c r="DV19" i="58" s="1"/>
  <c r="FR19" i="58"/>
  <c r="DT19" i="58" s="1"/>
  <c r="FP19" i="58"/>
  <c r="DR19" i="58" s="1"/>
  <c r="FN19" i="58"/>
  <c r="DP19" i="58" s="1"/>
  <c r="FL19" i="58"/>
  <c r="DN19" i="58" s="1"/>
  <c r="FJ19" i="58"/>
  <c r="DL19" i="58" s="1"/>
  <c r="FH19" i="58"/>
  <c r="DJ19" i="58" s="1"/>
  <c r="FF19" i="58"/>
  <c r="DH19" i="58" s="1"/>
  <c r="FD19" i="58"/>
  <c r="DF19" i="58" s="1"/>
  <c r="FB19" i="58"/>
  <c r="DD19" i="58" s="1"/>
  <c r="EZ19" i="58"/>
  <c r="DB19" i="58" s="1"/>
  <c r="EX19" i="58"/>
  <c r="CZ19" i="58" s="1"/>
  <c r="EV19" i="58"/>
  <c r="CX19" i="58" s="1"/>
  <c r="ET19" i="58"/>
  <c r="CV19" i="58" s="1"/>
  <c r="ER19" i="58"/>
  <c r="CT19" i="58" s="1"/>
  <c r="EP19" i="58"/>
  <c r="CR19" i="58" s="1"/>
  <c r="EN19" i="58"/>
  <c r="CP19" i="58" s="1"/>
  <c r="EL19" i="58"/>
  <c r="CN19" i="58" s="1"/>
  <c r="GG19" i="58"/>
  <c r="GE19" i="58"/>
  <c r="EG19" i="58" s="1"/>
  <c r="GC19" i="58"/>
  <c r="EE19" i="58" s="1"/>
  <c r="GA19" i="58"/>
  <c r="EC19" i="58" s="1"/>
  <c r="FY19" i="58"/>
  <c r="EA19" i="58" s="1"/>
  <c r="FW19" i="58"/>
  <c r="DY19" i="58" s="1"/>
  <c r="FU19" i="58"/>
  <c r="DW19" i="58" s="1"/>
  <c r="FS19" i="58"/>
  <c r="DU19" i="58" s="1"/>
  <c r="FQ19" i="58"/>
  <c r="DS19" i="58" s="1"/>
  <c r="FO19" i="58"/>
  <c r="DQ19" i="58" s="1"/>
  <c r="FM19" i="58"/>
  <c r="DO19" i="58" s="1"/>
  <c r="FK19" i="58"/>
  <c r="DM19" i="58" s="1"/>
  <c r="FI19" i="58"/>
  <c r="DK19" i="58" s="1"/>
  <c r="FG19" i="58"/>
  <c r="DI19" i="58" s="1"/>
  <c r="FE19" i="58"/>
  <c r="DG19" i="58" s="1"/>
  <c r="FC19" i="58"/>
  <c r="DE19" i="58" s="1"/>
  <c r="FA19" i="58"/>
  <c r="DC19" i="58" s="1"/>
  <c r="EY19" i="58"/>
  <c r="DA19" i="58" s="1"/>
  <c r="EW19" i="58"/>
  <c r="CY19" i="58" s="1"/>
  <c r="EU19" i="58"/>
  <c r="CW19" i="58" s="1"/>
  <c r="ES19" i="58"/>
  <c r="CU19" i="58" s="1"/>
  <c r="EQ19" i="58"/>
  <c r="CS19" i="58" s="1"/>
  <c r="EO19" i="58"/>
  <c r="CQ19" i="58" s="1"/>
  <c r="EM19" i="58"/>
  <c r="CO19" i="58" s="1"/>
  <c r="GG20" i="58"/>
  <c r="GE20" i="58"/>
  <c r="EG20" i="58" s="1"/>
  <c r="GC20" i="58"/>
  <c r="EE20" i="58" s="1"/>
  <c r="GA20" i="58"/>
  <c r="EC20" i="58" s="1"/>
  <c r="FY20" i="58"/>
  <c r="EA20" i="58" s="1"/>
  <c r="FW20" i="58"/>
  <c r="DY20" i="58" s="1"/>
  <c r="FU20" i="58"/>
  <c r="DW20" i="58" s="1"/>
  <c r="FS20" i="58"/>
  <c r="DU20" i="58" s="1"/>
  <c r="FQ20" i="58"/>
  <c r="DS20" i="58" s="1"/>
  <c r="FO20" i="58"/>
  <c r="DQ20" i="58" s="1"/>
  <c r="FM20" i="58"/>
  <c r="DO20" i="58" s="1"/>
  <c r="FK20" i="58"/>
  <c r="DM20" i="58" s="1"/>
  <c r="FI20" i="58"/>
  <c r="DK20" i="58" s="1"/>
  <c r="FG20" i="58"/>
  <c r="DI20" i="58" s="1"/>
  <c r="FE20" i="58"/>
  <c r="DG20" i="58" s="1"/>
  <c r="FC20" i="58"/>
  <c r="DE20" i="58" s="1"/>
  <c r="FA20" i="58"/>
  <c r="DC20" i="58" s="1"/>
  <c r="EY20" i="58"/>
  <c r="DA20" i="58" s="1"/>
  <c r="EW20" i="58"/>
  <c r="CY20" i="58" s="1"/>
  <c r="EU20" i="58"/>
  <c r="CW20" i="58" s="1"/>
  <c r="ES20" i="58"/>
  <c r="CU20" i="58" s="1"/>
  <c r="EQ20" i="58"/>
  <c r="CS20" i="58" s="1"/>
  <c r="EO20" i="58"/>
  <c r="CQ20" i="58" s="1"/>
  <c r="EM20" i="58"/>
  <c r="CO20" i="58" s="1"/>
  <c r="GF20" i="58"/>
  <c r="EH20" i="58" s="1"/>
  <c r="GD20" i="58"/>
  <c r="EF20" i="58" s="1"/>
  <c r="GB20" i="58"/>
  <c r="ED20" i="58" s="1"/>
  <c r="FZ20" i="58"/>
  <c r="EB20" i="58" s="1"/>
  <c r="FX20" i="58"/>
  <c r="DZ20" i="58" s="1"/>
  <c r="FV20" i="58"/>
  <c r="DX20" i="58" s="1"/>
  <c r="FT20" i="58"/>
  <c r="DV20" i="58" s="1"/>
  <c r="FR20" i="58"/>
  <c r="DT20" i="58" s="1"/>
  <c r="FP20" i="58"/>
  <c r="DR20" i="58" s="1"/>
  <c r="FN20" i="58"/>
  <c r="DP20" i="58" s="1"/>
  <c r="FL20" i="58"/>
  <c r="DN20" i="58" s="1"/>
  <c r="FJ20" i="58"/>
  <c r="DL20" i="58" s="1"/>
  <c r="FH20" i="58"/>
  <c r="DJ20" i="58" s="1"/>
  <c r="FF20" i="58"/>
  <c r="DH20" i="58" s="1"/>
  <c r="FD20" i="58"/>
  <c r="DF20" i="58" s="1"/>
  <c r="FB20" i="58"/>
  <c r="DD20" i="58" s="1"/>
  <c r="EZ20" i="58"/>
  <c r="DB20" i="58" s="1"/>
  <c r="EX20" i="58"/>
  <c r="CZ20" i="58" s="1"/>
  <c r="EV20" i="58"/>
  <c r="CX20" i="58" s="1"/>
  <c r="ET20" i="58"/>
  <c r="CV20" i="58" s="1"/>
  <c r="ER20" i="58"/>
  <c r="CT20" i="58" s="1"/>
  <c r="EP20" i="58"/>
  <c r="CR20" i="58" s="1"/>
  <c r="EN20" i="58"/>
  <c r="CP20" i="58" s="1"/>
  <c r="EL20" i="58"/>
  <c r="CN20" i="58" s="1"/>
  <c r="EJ20" i="58" s="1"/>
  <c r="O20" i="58" s="1"/>
  <c r="GG21" i="58"/>
  <c r="GE21" i="58"/>
  <c r="EG21" i="58" s="1"/>
  <c r="GC21" i="58"/>
  <c r="EE21" i="58" s="1"/>
  <c r="GA21" i="58"/>
  <c r="EC21" i="58" s="1"/>
  <c r="FY21" i="58"/>
  <c r="EA21" i="58" s="1"/>
  <c r="FW21" i="58"/>
  <c r="DY21" i="58" s="1"/>
  <c r="FU21" i="58"/>
  <c r="DW21" i="58" s="1"/>
  <c r="FS21" i="58"/>
  <c r="DU21" i="58" s="1"/>
  <c r="FQ21" i="58"/>
  <c r="DS21" i="58" s="1"/>
  <c r="FO21" i="58"/>
  <c r="DQ21" i="58" s="1"/>
  <c r="FM21" i="58"/>
  <c r="DO21" i="58" s="1"/>
  <c r="FK21" i="58"/>
  <c r="DM21" i="58" s="1"/>
  <c r="FI21" i="58"/>
  <c r="DK21" i="58" s="1"/>
  <c r="FG21" i="58"/>
  <c r="DI21" i="58" s="1"/>
  <c r="FE21" i="58"/>
  <c r="DG21" i="58" s="1"/>
  <c r="FC21" i="58"/>
  <c r="DE21" i="58" s="1"/>
  <c r="GD21" i="58"/>
  <c r="EF21" i="58" s="1"/>
  <c r="FZ21" i="58"/>
  <c r="EB21" i="58" s="1"/>
  <c r="FV21" i="58"/>
  <c r="DX21" i="58" s="1"/>
  <c r="FR21" i="58"/>
  <c r="DT21" i="58" s="1"/>
  <c r="FN21" i="58"/>
  <c r="DP21" i="58" s="1"/>
  <c r="FJ21" i="58"/>
  <c r="DL21" i="58" s="1"/>
  <c r="FF21" i="58"/>
  <c r="DH21" i="58" s="1"/>
  <c r="FB21" i="58"/>
  <c r="DD21" i="58" s="1"/>
  <c r="EZ21" i="58"/>
  <c r="DB21" i="58" s="1"/>
  <c r="EX21" i="58"/>
  <c r="CZ21" i="58" s="1"/>
  <c r="EV21" i="58"/>
  <c r="CX21" i="58" s="1"/>
  <c r="ET21" i="58"/>
  <c r="CV21" i="58" s="1"/>
  <c r="ER21" i="58"/>
  <c r="CT21" i="58" s="1"/>
  <c r="EP21" i="58"/>
  <c r="CR21" i="58" s="1"/>
  <c r="EN21" i="58"/>
  <c r="CP21" i="58" s="1"/>
  <c r="EL21" i="58"/>
  <c r="CN21" i="58" s="1"/>
  <c r="GF21" i="58"/>
  <c r="EH21" i="58" s="1"/>
  <c r="GB21" i="58"/>
  <c r="ED21" i="58" s="1"/>
  <c r="FX21" i="58"/>
  <c r="DZ21" i="58" s="1"/>
  <c r="FT21" i="58"/>
  <c r="DV21" i="58" s="1"/>
  <c r="FP21" i="58"/>
  <c r="DR21" i="58" s="1"/>
  <c r="FL21" i="58"/>
  <c r="DN21" i="58" s="1"/>
  <c r="FH21" i="58"/>
  <c r="DJ21" i="58" s="1"/>
  <c r="FD21" i="58"/>
  <c r="DF21" i="58" s="1"/>
  <c r="FA21" i="58"/>
  <c r="DC21" i="58" s="1"/>
  <c r="EY21" i="58"/>
  <c r="DA21" i="58" s="1"/>
  <c r="EW21" i="58"/>
  <c r="CY21" i="58" s="1"/>
  <c r="EU21" i="58"/>
  <c r="CW21" i="58" s="1"/>
  <c r="ES21" i="58"/>
  <c r="CU21" i="58" s="1"/>
  <c r="EQ21" i="58"/>
  <c r="CS21" i="58" s="1"/>
  <c r="EO21" i="58"/>
  <c r="CQ21" i="58" s="1"/>
  <c r="EM21" i="58"/>
  <c r="CO21" i="58" s="1"/>
  <c r="GF22" i="58"/>
  <c r="EH22" i="58" s="1"/>
  <c r="GD22" i="58"/>
  <c r="EF22" i="58" s="1"/>
  <c r="GB22" i="58"/>
  <c r="ED22" i="58" s="1"/>
  <c r="FZ22" i="58"/>
  <c r="EB22" i="58" s="1"/>
  <c r="FX22" i="58"/>
  <c r="DZ22" i="58" s="1"/>
  <c r="FV22" i="58"/>
  <c r="DX22" i="58" s="1"/>
  <c r="FT22" i="58"/>
  <c r="DV22" i="58" s="1"/>
  <c r="FR22" i="58"/>
  <c r="DT22" i="58" s="1"/>
  <c r="FP22" i="58"/>
  <c r="DR22" i="58" s="1"/>
  <c r="FN22" i="58"/>
  <c r="DP22" i="58" s="1"/>
  <c r="FL22" i="58"/>
  <c r="DN22" i="58" s="1"/>
  <c r="FJ22" i="58"/>
  <c r="DL22" i="58" s="1"/>
  <c r="FH22" i="58"/>
  <c r="DJ22" i="58" s="1"/>
  <c r="FF22" i="58"/>
  <c r="DH22" i="58" s="1"/>
  <c r="FD22" i="58"/>
  <c r="DF22" i="58" s="1"/>
  <c r="FB22" i="58"/>
  <c r="DD22" i="58" s="1"/>
  <c r="EZ22" i="58"/>
  <c r="DB22" i="58" s="1"/>
  <c r="EX22" i="58"/>
  <c r="CZ22" i="58" s="1"/>
  <c r="EV22" i="58"/>
  <c r="CX22" i="58" s="1"/>
  <c r="ET22" i="58"/>
  <c r="CV22" i="58" s="1"/>
  <c r="ER22" i="58"/>
  <c r="CT22" i="58" s="1"/>
  <c r="EP22" i="58"/>
  <c r="CR22" i="58" s="1"/>
  <c r="EN22" i="58"/>
  <c r="CP22" i="58" s="1"/>
  <c r="EL22" i="58"/>
  <c r="CN22" i="58" s="1"/>
  <c r="GG22" i="58"/>
  <c r="GC22" i="58"/>
  <c r="EE22" i="58" s="1"/>
  <c r="FY22" i="58"/>
  <c r="EA22" i="58" s="1"/>
  <c r="FU22" i="58"/>
  <c r="DW22" i="58" s="1"/>
  <c r="FQ22" i="58"/>
  <c r="DS22" i="58" s="1"/>
  <c r="FM22" i="58"/>
  <c r="DO22" i="58" s="1"/>
  <c r="FI22" i="58"/>
  <c r="DK22" i="58" s="1"/>
  <c r="FE22" i="58"/>
  <c r="DG22" i="58" s="1"/>
  <c r="FA22" i="58"/>
  <c r="DC22" i="58" s="1"/>
  <c r="EW22" i="58"/>
  <c r="CY22" i="58" s="1"/>
  <c r="ES22" i="58"/>
  <c r="CU22" i="58" s="1"/>
  <c r="EO22" i="58"/>
  <c r="CQ22" i="58" s="1"/>
  <c r="GE22" i="58"/>
  <c r="EG22" i="58" s="1"/>
  <c r="GA22" i="58"/>
  <c r="EC22" i="58" s="1"/>
  <c r="FW22" i="58"/>
  <c r="DY22" i="58" s="1"/>
  <c r="FS22" i="58"/>
  <c r="DU22" i="58" s="1"/>
  <c r="FO22" i="58"/>
  <c r="DQ22" i="58" s="1"/>
  <c r="FK22" i="58"/>
  <c r="DM22" i="58" s="1"/>
  <c r="FG22" i="58"/>
  <c r="DI22" i="58" s="1"/>
  <c r="FC22" i="58"/>
  <c r="DE22" i="58" s="1"/>
  <c r="EY22" i="58"/>
  <c r="DA22" i="58" s="1"/>
  <c r="EU22" i="58"/>
  <c r="CW22" i="58" s="1"/>
  <c r="EQ22" i="58"/>
  <c r="CS22" i="58" s="1"/>
  <c r="EM22" i="58"/>
  <c r="CO22" i="58" s="1"/>
  <c r="CM23" i="58"/>
  <c r="GG24" i="58"/>
  <c r="GE24" i="58"/>
  <c r="EG24" i="58" s="1"/>
  <c r="GC24" i="58"/>
  <c r="EE24" i="58" s="1"/>
  <c r="GA24" i="58"/>
  <c r="EC24" i="58" s="1"/>
  <c r="FY24" i="58"/>
  <c r="EA24" i="58" s="1"/>
  <c r="FW24" i="58"/>
  <c r="DY24" i="58" s="1"/>
  <c r="FU24" i="58"/>
  <c r="DW24" i="58" s="1"/>
  <c r="FS24" i="58"/>
  <c r="DU24" i="58" s="1"/>
  <c r="FQ24" i="58"/>
  <c r="DS24" i="58" s="1"/>
  <c r="FO24" i="58"/>
  <c r="DQ24" i="58" s="1"/>
  <c r="FM24" i="58"/>
  <c r="DO24" i="58" s="1"/>
  <c r="FK24" i="58"/>
  <c r="DM24" i="58" s="1"/>
  <c r="FI24" i="58"/>
  <c r="DK24" i="58" s="1"/>
  <c r="FG24" i="58"/>
  <c r="DI24" i="58" s="1"/>
  <c r="FE24" i="58"/>
  <c r="DG24" i="58" s="1"/>
  <c r="FC24" i="58"/>
  <c r="DE24" i="58" s="1"/>
  <c r="FA24" i="58"/>
  <c r="DC24" i="58" s="1"/>
  <c r="EY24" i="58"/>
  <c r="DA24" i="58" s="1"/>
  <c r="EW24" i="58"/>
  <c r="CY24" i="58" s="1"/>
  <c r="EU24" i="58"/>
  <c r="CW24" i="58" s="1"/>
  <c r="ES24" i="58"/>
  <c r="CU24" i="58" s="1"/>
  <c r="EQ24" i="58"/>
  <c r="CS24" i="58" s="1"/>
  <c r="EO24" i="58"/>
  <c r="CQ24" i="58" s="1"/>
  <c r="EM24" i="58"/>
  <c r="CO24" i="58" s="1"/>
  <c r="GF24" i="58"/>
  <c r="EH24" i="58" s="1"/>
  <c r="GD24" i="58"/>
  <c r="EF24" i="58" s="1"/>
  <c r="GB24" i="58"/>
  <c r="ED24" i="58" s="1"/>
  <c r="FZ24" i="58"/>
  <c r="EB24" i="58" s="1"/>
  <c r="FX24" i="58"/>
  <c r="DZ24" i="58" s="1"/>
  <c r="FV24" i="58"/>
  <c r="DX24" i="58" s="1"/>
  <c r="FT24" i="58"/>
  <c r="DV24" i="58" s="1"/>
  <c r="FR24" i="58"/>
  <c r="DT24" i="58" s="1"/>
  <c r="FP24" i="58"/>
  <c r="DR24" i="58" s="1"/>
  <c r="FN24" i="58"/>
  <c r="DP24" i="58" s="1"/>
  <c r="FL24" i="58"/>
  <c r="DN24" i="58" s="1"/>
  <c r="FJ24" i="58"/>
  <c r="DL24" i="58" s="1"/>
  <c r="FH24" i="58"/>
  <c r="DJ24" i="58" s="1"/>
  <c r="FF24" i="58"/>
  <c r="DH24" i="58" s="1"/>
  <c r="FD24" i="58"/>
  <c r="DF24" i="58" s="1"/>
  <c r="FB24" i="58"/>
  <c r="DD24" i="58" s="1"/>
  <c r="EZ24" i="58"/>
  <c r="DB24" i="58" s="1"/>
  <c r="EX24" i="58"/>
  <c r="CZ24" i="58" s="1"/>
  <c r="EV24" i="58"/>
  <c r="CX24" i="58" s="1"/>
  <c r="ET24" i="58"/>
  <c r="CV24" i="58" s="1"/>
  <c r="ER24" i="58"/>
  <c r="CT24" i="58" s="1"/>
  <c r="EP24" i="58"/>
  <c r="CR24" i="58" s="1"/>
  <c r="EN24" i="58"/>
  <c r="CP24" i="58" s="1"/>
  <c r="EL24" i="58"/>
  <c r="CN24" i="58" s="1"/>
  <c r="CM25" i="58"/>
  <c r="GF26" i="58"/>
  <c r="EH26" i="58" s="1"/>
  <c r="GD26" i="58"/>
  <c r="EF26" i="58" s="1"/>
  <c r="GB26" i="58"/>
  <c r="ED26" i="58" s="1"/>
  <c r="FZ26" i="58"/>
  <c r="EB26" i="58" s="1"/>
  <c r="FX26" i="58"/>
  <c r="DZ26" i="58" s="1"/>
  <c r="FV26" i="58"/>
  <c r="DX26" i="58" s="1"/>
  <c r="FT26" i="58"/>
  <c r="DV26" i="58" s="1"/>
  <c r="FR26" i="58"/>
  <c r="DT26" i="58" s="1"/>
  <c r="FP26" i="58"/>
  <c r="DR26" i="58" s="1"/>
  <c r="FN26" i="58"/>
  <c r="DP26" i="58" s="1"/>
  <c r="FL26" i="58"/>
  <c r="DN26" i="58" s="1"/>
  <c r="FJ26" i="58"/>
  <c r="DL26" i="58" s="1"/>
  <c r="FH26" i="58"/>
  <c r="DJ26" i="58" s="1"/>
  <c r="FF26" i="58"/>
  <c r="DH26" i="58" s="1"/>
  <c r="FD26" i="58"/>
  <c r="DF26" i="58" s="1"/>
  <c r="FB26" i="58"/>
  <c r="DD26" i="58" s="1"/>
  <c r="EZ26" i="58"/>
  <c r="DB26" i="58" s="1"/>
  <c r="EX26" i="58"/>
  <c r="CZ26" i="58" s="1"/>
  <c r="EV26" i="58"/>
  <c r="CX26" i="58" s="1"/>
  <c r="ET26" i="58"/>
  <c r="CV26" i="58" s="1"/>
  <c r="ER26" i="58"/>
  <c r="CT26" i="58" s="1"/>
  <c r="EP26" i="58"/>
  <c r="CR26" i="58" s="1"/>
  <c r="EN26" i="58"/>
  <c r="CP26" i="58" s="1"/>
  <c r="EL26" i="58"/>
  <c r="CN26" i="58" s="1"/>
  <c r="GG26" i="58"/>
  <c r="GE26" i="58"/>
  <c r="EG26" i="58" s="1"/>
  <c r="GC26" i="58"/>
  <c r="EE26" i="58" s="1"/>
  <c r="GA26" i="58"/>
  <c r="EC26" i="58" s="1"/>
  <c r="FY26" i="58"/>
  <c r="EA26" i="58" s="1"/>
  <c r="FW26" i="58"/>
  <c r="DY26" i="58" s="1"/>
  <c r="FU26" i="58"/>
  <c r="DW26" i="58" s="1"/>
  <c r="FS26" i="58"/>
  <c r="DU26" i="58" s="1"/>
  <c r="FQ26" i="58"/>
  <c r="DS26" i="58" s="1"/>
  <c r="FO26" i="58"/>
  <c r="DQ26" i="58" s="1"/>
  <c r="FM26" i="58"/>
  <c r="DO26" i="58" s="1"/>
  <c r="FK26" i="58"/>
  <c r="DM26" i="58" s="1"/>
  <c r="FI26" i="58"/>
  <c r="DK26" i="58" s="1"/>
  <c r="FG26" i="58"/>
  <c r="DI26" i="58" s="1"/>
  <c r="FE26" i="58"/>
  <c r="DG26" i="58" s="1"/>
  <c r="FC26" i="58"/>
  <c r="DE26" i="58" s="1"/>
  <c r="FA26" i="58"/>
  <c r="DC26" i="58" s="1"/>
  <c r="EY26" i="58"/>
  <c r="DA26" i="58" s="1"/>
  <c r="EW26" i="58"/>
  <c r="CY26" i="58" s="1"/>
  <c r="EU26" i="58"/>
  <c r="CW26" i="58" s="1"/>
  <c r="ES26" i="58"/>
  <c r="CU26" i="58" s="1"/>
  <c r="EQ26" i="58"/>
  <c r="CS26" i="58" s="1"/>
  <c r="EO26" i="58"/>
  <c r="CQ26" i="58" s="1"/>
  <c r="EM26" i="58"/>
  <c r="CO26" i="58" s="1"/>
  <c r="GG27" i="58"/>
  <c r="GE27" i="58"/>
  <c r="EG27" i="58" s="1"/>
  <c r="GC27" i="58"/>
  <c r="EE27" i="58" s="1"/>
  <c r="GA27" i="58"/>
  <c r="EC27" i="58" s="1"/>
  <c r="FY27" i="58"/>
  <c r="EA27" i="58" s="1"/>
  <c r="FW27" i="58"/>
  <c r="DY27" i="58" s="1"/>
  <c r="FU27" i="58"/>
  <c r="DW27" i="58" s="1"/>
  <c r="FS27" i="58"/>
  <c r="DU27" i="58" s="1"/>
  <c r="FQ27" i="58"/>
  <c r="DS27" i="58" s="1"/>
  <c r="FO27" i="58"/>
  <c r="DQ27" i="58" s="1"/>
  <c r="FM27" i="58"/>
  <c r="DO27" i="58" s="1"/>
  <c r="FK27" i="58"/>
  <c r="DM27" i="58" s="1"/>
  <c r="FI27" i="58"/>
  <c r="DK27" i="58" s="1"/>
  <c r="FG27" i="58"/>
  <c r="DI27" i="58" s="1"/>
  <c r="FE27" i="58"/>
  <c r="DG27" i="58" s="1"/>
  <c r="FC27" i="58"/>
  <c r="DE27" i="58" s="1"/>
  <c r="FA27" i="58"/>
  <c r="DC27" i="58" s="1"/>
  <c r="EY27" i="58"/>
  <c r="DA27" i="58" s="1"/>
  <c r="EW27" i="58"/>
  <c r="CY27" i="58" s="1"/>
  <c r="EU27" i="58"/>
  <c r="CW27" i="58" s="1"/>
  <c r="ES27" i="58"/>
  <c r="CU27" i="58" s="1"/>
  <c r="EQ27" i="58"/>
  <c r="CS27" i="58" s="1"/>
  <c r="EO27" i="58"/>
  <c r="CQ27" i="58" s="1"/>
  <c r="EM27" i="58"/>
  <c r="CO27" i="58" s="1"/>
  <c r="GF27" i="58"/>
  <c r="EH27" i="58" s="1"/>
  <c r="GD27" i="58"/>
  <c r="EF27" i="58" s="1"/>
  <c r="GB27" i="58"/>
  <c r="ED27" i="58" s="1"/>
  <c r="FZ27" i="58"/>
  <c r="EB27" i="58" s="1"/>
  <c r="FX27" i="58"/>
  <c r="DZ27" i="58" s="1"/>
  <c r="FV27" i="58"/>
  <c r="DX27" i="58" s="1"/>
  <c r="FT27" i="58"/>
  <c r="DV27" i="58" s="1"/>
  <c r="FR27" i="58"/>
  <c r="DT27" i="58" s="1"/>
  <c r="FP27" i="58"/>
  <c r="DR27" i="58" s="1"/>
  <c r="FN27" i="58"/>
  <c r="DP27" i="58" s="1"/>
  <c r="FL27" i="58"/>
  <c r="DN27" i="58" s="1"/>
  <c r="FJ27" i="58"/>
  <c r="DL27" i="58" s="1"/>
  <c r="FH27" i="58"/>
  <c r="DJ27" i="58" s="1"/>
  <c r="FF27" i="58"/>
  <c r="DH27" i="58" s="1"/>
  <c r="FD27" i="58"/>
  <c r="DF27" i="58" s="1"/>
  <c r="FB27" i="58"/>
  <c r="DD27" i="58" s="1"/>
  <c r="EZ27" i="58"/>
  <c r="DB27" i="58" s="1"/>
  <c r="EX27" i="58"/>
  <c r="CZ27" i="58" s="1"/>
  <c r="EV27" i="58"/>
  <c r="CX27" i="58" s="1"/>
  <c r="ET27" i="58"/>
  <c r="CV27" i="58" s="1"/>
  <c r="ER27" i="58"/>
  <c r="CT27" i="58" s="1"/>
  <c r="EP27" i="58"/>
  <c r="CR27" i="58" s="1"/>
  <c r="EN27" i="58"/>
  <c r="CP27" i="58" s="1"/>
  <c r="EL27" i="58"/>
  <c r="CN27" i="58" s="1"/>
  <c r="EJ27" i="58" s="1"/>
  <c r="O27" i="58" s="1"/>
  <c r="GF28" i="58"/>
  <c r="EH28" i="58" s="1"/>
  <c r="GD28" i="58"/>
  <c r="EF28" i="58" s="1"/>
  <c r="GB28" i="58"/>
  <c r="ED28" i="58" s="1"/>
  <c r="FZ28" i="58"/>
  <c r="EB28" i="58" s="1"/>
  <c r="FX28" i="58"/>
  <c r="DZ28" i="58" s="1"/>
  <c r="FV28" i="58"/>
  <c r="DX28" i="58" s="1"/>
  <c r="FT28" i="58"/>
  <c r="DV28" i="58" s="1"/>
  <c r="FR28" i="58"/>
  <c r="DT28" i="58" s="1"/>
  <c r="FP28" i="58"/>
  <c r="DR28" i="58" s="1"/>
  <c r="FN28" i="58"/>
  <c r="DP28" i="58" s="1"/>
  <c r="FL28" i="58"/>
  <c r="DN28" i="58" s="1"/>
  <c r="FJ28" i="58"/>
  <c r="DL28" i="58" s="1"/>
  <c r="FH28" i="58"/>
  <c r="DJ28" i="58" s="1"/>
  <c r="FF28" i="58"/>
  <c r="DH28" i="58" s="1"/>
  <c r="FD28" i="58"/>
  <c r="DF28" i="58" s="1"/>
  <c r="FB28" i="58"/>
  <c r="DD28" i="58" s="1"/>
  <c r="EZ28" i="58"/>
  <c r="DB28" i="58" s="1"/>
  <c r="EX28" i="58"/>
  <c r="CZ28" i="58" s="1"/>
  <c r="EV28" i="58"/>
  <c r="CX28" i="58" s="1"/>
  <c r="ET28" i="58"/>
  <c r="CV28" i="58" s="1"/>
  <c r="ER28" i="58"/>
  <c r="CT28" i="58" s="1"/>
  <c r="EP28" i="58"/>
  <c r="CR28" i="58" s="1"/>
  <c r="EN28" i="58"/>
  <c r="CP28" i="58" s="1"/>
  <c r="EL28" i="58"/>
  <c r="CN28" i="58" s="1"/>
  <c r="GG28" i="58"/>
  <c r="GE28" i="58"/>
  <c r="EG28" i="58" s="1"/>
  <c r="GC28" i="58"/>
  <c r="EE28" i="58" s="1"/>
  <c r="GA28" i="58"/>
  <c r="EC28" i="58" s="1"/>
  <c r="FY28" i="58"/>
  <c r="EA28" i="58" s="1"/>
  <c r="FW28" i="58"/>
  <c r="DY28" i="58" s="1"/>
  <c r="FU28" i="58"/>
  <c r="DW28" i="58" s="1"/>
  <c r="FS28" i="58"/>
  <c r="DU28" i="58" s="1"/>
  <c r="FQ28" i="58"/>
  <c r="DS28" i="58" s="1"/>
  <c r="FO28" i="58"/>
  <c r="DQ28" i="58" s="1"/>
  <c r="FM28" i="58"/>
  <c r="DO28" i="58" s="1"/>
  <c r="FK28" i="58"/>
  <c r="DM28" i="58" s="1"/>
  <c r="FI28" i="58"/>
  <c r="DK28" i="58" s="1"/>
  <c r="FG28" i="58"/>
  <c r="DI28" i="58" s="1"/>
  <c r="FE28" i="58"/>
  <c r="DG28" i="58" s="1"/>
  <c r="FC28" i="58"/>
  <c r="DE28" i="58" s="1"/>
  <c r="FA28" i="58"/>
  <c r="DC28" i="58" s="1"/>
  <c r="EY28" i="58"/>
  <c r="DA28" i="58" s="1"/>
  <c r="EU28" i="58"/>
  <c r="CW28" i="58" s="1"/>
  <c r="EQ28" i="58"/>
  <c r="CS28" i="58" s="1"/>
  <c r="EM28" i="58"/>
  <c r="CO28" i="58" s="1"/>
  <c r="EW28" i="58"/>
  <c r="CY28" i="58" s="1"/>
  <c r="ES28" i="58"/>
  <c r="CU28" i="58" s="1"/>
  <c r="EO28" i="58"/>
  <c r="CQ28" i="58" s="1"/>
  <c r="GG29" i="58"/>
  <c r="GE29" i="58"/>
  <c r="EG29" i="58" s="1"/>
  <c r="GC29" i="58"/>
  <c r="EE29" i="58" s="1"/>
  <c r="GA29" i="58"/>
  <c r="EC29" i="58" s="1"/>
  <c r="FY29" i="58"/>
  <c r="EA29" i="58" s="1"/>
  <c r="FW29" i="58"/>
  <c r="DY29" i="58" s="1"/>
  <c r="FU29" i="58"/>
  <c r="DW29" i="58" s="1"/>
  <c r="FS29" i="58"/>
  <c r="DU29" i="58" s="1"/>
  <c r="FQ29" i="58"/>
  <c r="DS29" i="58" s="1"/>
  <c r="FO29" i="58"/>
  <c r="DQ29" i="58" s="1"/>
  <c r="FM29" i="58"/>
  <c r="DO29" i="58" s="1"/>
  <c r="FK29" i="58"/>
  <c r="DM29" i="58" s="1"/>
  <c r="FI29" i="58"/>
  <c r="DK29" i="58" s="1"/>
  <c r="FG29" i="58"/>
  <c r="DI29" i="58" s="1"/>
  <c r="FE29" i="58"/>
  <c r="DG29" i="58" s="1"/>
  <c r="FC29" i="58"/>
  <c r="DE29" i="58" s="1"/>
  <c r="FA29" i="58"/>
  <c r="DC29" i="58" s="1"/>
  <c r="EY29" i="58"/>
  <c r="DA29" i="58" s="1"/>
  <c r="EW29" i="58"/>
  <c r="CY29" i="58" s="1"/>
  <c r="EU29" i="58"/>
  <c r="CW29" i="58" s="1"/>
  <c r="ES29" i="58"/>
  <c r="CU29" i="58" s="1"/>
  <c r="EQ29" i="58"/>
  <c r="CS29" i="58" s="1"/>
  <c r="EO29" i="58"/>
  <c r="CQ29" i="58" s="1"/>
  <c r="EM29" i="58"/>
  <c r="CO29" i="58" s="1"/>
  <c r="GF29" i="58"/>
  <c r="EH29" i="58" s="1"/>
  <c r="GD29" i="58"/>
  <c r="EF29" i="58" s="1"/>
  <c r="GB29" i="58"/>
  <c r="ED29" i="58" s="1"/>
  <c r="FZ29" i="58"/>
  <c r="EB29" i="58" s="1"/>
  <c r="FX29" i="58"/>
  <c r="DZ29" i="58" s="1"/>
  <c r="FV29" i="58"/>
  <c r="DX29" i="58" s="1"/>
  <c r="FT29" i="58"/>
  <c r="DV29" i="58" s="1"/>
  <c r="FR29" i="58"/>
  <c r="DT29" i="58" s="1"/>
  <c r="FP29" i="58"/>
  <c r="DR29" i="58" s="1"/>
  <c r="FN29" i="58"/>
  <c r="DP29" i="58" s="1"/>
  <c r="FL29" i="58"/>
  <c r="DN29" i="58" s="1"/>
  <c r="FJ29" i="58"/>
  <c r="DL29" i="58" s="1"/>
  <c r="FH29" i="58"/>
  <c r="DJ29" i="58" s="1"/>
  <c r="FF29" i="58"/>
  <c r="DH29" i="58" s="1"/>
  <c r="FD29" i="58"/>
  <c r="DF29" i="58" s="1"/>
  <c r="FB29" i="58"/>
  <c r="DD29" i="58" s="1"/>
  <c r="EZ29" i="58"/>
  <c r="DB29" i="58" s="1"/>
  <c r="EX29" i="58"/>
  <c r="CZ29" i="58" s="1"/>
  <c r="EV29" i="58"/>
  <c r="CX29" i="58" s="1"/>
  <c r="ET29" i="58"/>
  <c r="CV29" i="58" s="1"/>
  <c r="ER29" i="58"/>
  <c r="CT29" i="58" s="1"/>
  <c r="EP29" i="58"/>
  <c r="CR29" i="58" s="1"/>
  <c r="EN29" i="58"/>
  <c r="CP29" i="58" s="1"/>
  <c r="EL29" i="58"/>
  <c r="CN29" i="58" s="1"/>
  <c r="EJ29" i="58" s="1"/>
  <c r="O29" i="58" s="1"/>
  <c r="GF30" i="58"/>
  <c r="EH30" i="58" s="1"/>
  <c r="GD30" i="58"/>
  <c r="EF30" i="58" s="1"/>
  <c r="GB30" i="58"/>
  <c r="ED30" i="58" s="1"/>
  <c r="FZ30" i="58"/>
  <c r="EB30" i="58" s="1"/>
  <c r="FX30" i="58"/>
  <c r="DZ30" i="58" s="1"/>
  <c r="FV30" i="58"/>
  <c r="DX30" i="58" s="1"/>
  <c r="FT30" i="58"/>
  <c r="DV30" i="58" s="1"/>
  <c r="FR30" i="58"/>
  <c r="DT30" i="58" s="1"/>
  <c r="FP30" i="58"/>
  <c r="DR30" i="58" s="1"/>
  <c r="FN30" i="58"/>
  <c r="DP30" i="58" s="1"/>
  <c r="FL30" i="58"/>
  <c r="DN30" i="58" s="1"/>
  <c r="FJ30" i="58"/>
  <c r="DL30" i="58" s="1"/>
  <c r="FH30" i="58"/>
  <c r="DJ30" i="58" s="1"/>
  <c r="FF30" i="58"/>
  <c r="DH30" i="58" s="1"/>
  <c r="FD30" i="58"/>
  <c r="DF30" i="58" s="1"/>
  <c r="FB30" i="58"/>
  <c r="DD30" i="58" s="1"/>
  <c r="EZ30" i="58"/>
  <c r="DB30" i="58" s="1"/>
  <c r="EX30" i="58"/>
  <c r="CZ30" i="58" s="1"/>
  <c r="EV30" i="58"/>
  <c r="CX30" i="58" s="1"/>
  <c r="ET30" i="58"/>
  <c r="CV30" i="58" s="1"/>
  <c r="ER30" i="58"/>
  <c r="CT30" i="58" s="1"/>
  <c r="EP30" i="58"/>
  <c r="CR30" i="58" s="1"/>
  <c r="EN30" i="58"/>
  <c r="CP30" i="58" s="1"/>
  <c r="EL30" i="58"/>
  <c r="CN30" i="58" s="1"/>
  <c r="GG30" i="58"/>
  <c r="GE30" i="58"/>
  <c r="EG30" i="58" s="1"/>
  <c r="GC30" i="58"/>
  <c r="EE30" i="58" s="1"/>
  <c r="GA30" i="58"/>
  <c r="EC30" i="58" s="1"/>
  <c r="FY30" i="58"/>
  <c r="EA30" i="58" s="1"/>
  <c r="FW30" i="58"/>
  <c r="DY30" i="58" s="1"/>
  <c r="FU30" i="58"/>
  <c r="DW30" i="58" s="1"/>
  <c r="FS30" i="58"/>
  <c r="DU30" i="58" s="1"/>
  <c r="FQ30" i="58"/>
  <c r="DS30" i="58" s="1"/>
  <c r="FO30" i="58"/>
  <c r="DQ30" i="58" s="1"/>
  <c r="FM30" i="58"/>
  <c r="DO30" i="58" s="1"/>
  <c r="FK30" i="58"/>
  <c r="DM30" i="58" s="1"/>
  <c r="FI30" i="58"/>
  <c r="DK30" i="58" s="1"/>
  <c r="FG30" i="58"/>
  <c r="DI30" i="58" s="1"/>
  <c r="FE30" i="58"/>
  <c r="DG30" i="58" s="1"/>
  <c r="FC30" i="58"/>
  <c r="DE30" i="58" s="1"/>
  <c r="FA30" i="58"/>
  <c r="DC30" i="58" s="1"/>
  <c r="EY30" i="58"/>
  <c r="DA30" i="58" s="1"/>
  <c r="EW30" i="58"/>
  <c r="CY30" i="58" s="1"/>
  <c r="EU30" i="58"/>
  <c r="CW30" i="58" s="1"/>
  <c r="ES30" i="58"/>
  <c r="CU30" i="58" s="1"/>
  <c r="EQ30" i="58"/>
  <c r="CS30" i="58" s="1"/>
  <c r="EO30" i="58"/>
  <c r="CQ30" i="58" s="1"/>
  <c r="EM30" i="58"/>
  <c r="CO30" i="58" s="1"/>
  <c r="GG31" i="58"/>
  <c r="GE31" i="58"/>
  <c r="EG31" i="58" s="1"/>
  <c r="GC31" i="58"/>
  <c r="EE31" i="58" s="1"/>
  <c r="GA31" i="58"/>
  <c r="EC31" i="58" s="1"/>
  <c r="FY31" i="58"/>
  <c r="EA31" i="58" s="1"/>
  <c r="FW31" i="58"/>
  <c r="DY31" i="58" s="1"/>
  <c r="FU31" i="58"/>
  <c r="DW31" i="58" s="1"/>
  <c r="FS31" i="58"/>
  <c r="DU31" i="58" s="1"/>
  <c r="FQ31" i="58"/>
  <c r="DS31" i="58" s="1"/>
  <c r="FO31" i="58"/>
  <c r="DQ31" i="58" s="1"/>
  <c r="FM31" i="58"/>
  <c r="DO31" i="58" s="1"/>
  <c r="FK31" i="58"/>
  <c r="DM31" i="58" s="1"/>
  <c r="FI31" i="58"/>
  <c r="DK31" i="58" s="1"/>
  <c r="FG31" i="58"/>
  <c r="DI31" i="58" s="1"/>
  <c r="FE31" i="58"/>
  <c r="DG31" i="58" s="1"/>
  <c r="FC31" i="58"/>
  <c r="DE31" i="58" s="1"/>
  <c r="FA31" i="58"/>
  <c r="DC31" i="58" s="1"/>
  <c r="EY31" i="58"/>
  <c r="DA31" i="58" s="1"/>
  <c r="EW31" i="58"/>
  <c r="CY31" i="58" s="1"/>
  <c r="EU31" i="58"/>
  <c r="CW31" i="58" s="1"/>
  <c r="ES31" i="58"/>
  <c r="CU31" i="58" s="1"/>
  <c r="EQ31" i="58"/>
  <c r="CS31" i="58" s="1"/>
  <c r="EO31" i="58"/>
  <c r="CQ31" i="58" s="1"/>
  <c r="EM31" i="58"/>
  <c r="CO31" i="58" s="1"/>
  <c r="GF31" i="58"/>
  <c r="EH31" i="58" s="1"/>
  <c r="GD31" i="58"/>
  <c r="EF31" i="58" s="1"/>
  <c r="GB31" i="58"/>
  <c r="ED31" i="58" s="1"/>
  <c r="FZ31" i="58"/>
  <c r="EB31" i="58" s="1"/>
  <c r="FX31" i="58"/>
  <c r="DZ31" i="58" s="1"/>
  <c r="FV31" i="58"/>
  <c r="DX31" i="58" s="1"/>
  <c r="FT31" i="58"/>
  <c r="DV31" i="58" s="1"/>
  <c r="FR31" i="58"/>
  <c r="DT31" i="58" s="1"/>
  <c r="FP31" i="58"/>
  <c r="DR31" i="58" s="1"/>
  <c r="FN31" i="58"/>
  <c r="DP31" i="58" s="1"/>
  <c r="FL31" i="58"/>
  <c r="DN31" i="58" s="1"/>
  <c r="FJ31" i="58"/>
  <c r="DL31" i="58" s="1"/>
  <c r="FH31" i="58"/>
  <c r="DJ31" i="58" s="1"/>
  <c r="FF31" i="58"/>
  <c r="DH31" i="58" s="1"/>
  <c r="FD31" i="58"/>
  <c r="DF31" i="58" s="1"/>
  <c r="FB31" i="58"/>
  <c r="DD31" i="58" s="1"/>
  <c r="EZ31" i="58"/>
  <c r="DB31" i="58" s="1"/>
  <c r="EX31" i="58"/>
  <c r="CZ31" i="58" s="1"/>
  <c r="EV31" i="58"/>
  <c r="CX31" i="58" s="1"/>
  <c r="ET31" i="58"/>
  <c r="CV31" i="58" s="1"/>
  <c r="ER31" i="58"/>
  <c r="CT31" i="58" s="1"/>
  <c r="EP31" i="58"/>
  <c r="CR31" i="58" s="1"/>
  <c r="EN31" i="58"/>
  <c r="CP31" i="58" s="1"/>
  <c r="EL31" i="58"/>
  <c r="CN31" i="58" s="1"/>
  <c r="EJ31" i="58" s="1"/>
  <c r="O31" i="58" s="1"/>
  <c r="CM7" i="57"/>
  <c r="GF7" i="57" s="1"/>
  <c r="EH7" i="57" s="1"/>
  <c r="CM22" i="57"/>
  <c r="CM19" i="57"/>
  <c r="CM21" i="57"/>
  <c r="CM16" i="57"/>
  <c r="CM20" i="57"/>
  <c r="CM12" i="57"/>
  <c r="GF12" i="57" s="1"/>
  <c r="EH12" i="57" s="1"/>
  <c r="CM15" i="57"/>
  <c r="CM18" i="57"/>
  <c r="CM8" i="57"/>
  <c r="CM9" i="57"/>
  <c r="GF9" i="57" s="1"/>
  <c r="EH9" i="57" s="1"/>
  <c r="CM10" i="57"/>
  <c r="CM11" i="57"/>
  <c r="GE11" i="57" s="1"/>
  <c r="EG11" i="57" s="1"/>
  <c r="CM13" i="57"/>
  <c r="FY13" i="57" s="1"/>
  <c r="EA13" i="57" s="1"/>
  <c r="CM14" i="57"/>
  <c r="GD14" i="57" s="1"/>
  <c r="EF14" i="57" s="1"/>
  <c r="GG8" i="57"/>
  <c r="GG10" i="57"/>
  <c r="EM10" i="57"/>
  <c r="FP11" i="57"/>
  <c r="DR11" i="57" s="1"/>
  <c r="FZ7" i="57"/>
  <c r="EB7" i="57" s="1"/>
  <c r="FZ12" i="57"/>
  <c r="EB12" i="57" s="1"/>
  <c r="FR12" i="57"/>
  <c r="DT12" i="57" s="1"/>
  <c r="FJ12" i="57"/>
  <c r="DL12" i="57" s="1"/>
  <c r="FB12" i="57"/>
  <c r="DD12" i="57" s="1"/>
  <c r="ET12" i="57"/>
  <c r="CV12" i="57" s="1"/>
  <c r="EL12" i="57"/>
  <c r="GA12" i="57"/>
  <c r="EC12" i="57" s="1"/>
  <c r="FS12" i="57"/>
  <c r="DU12" i="57" s="1"/>
  <c r="FK12" i="57"/>
  <c r="DM12" i="57" s="1"/>
  <c r="FC12" i="57"/>
  <c r="DE12" i="57" s="1"/>
  <c r="EU12" i="57"/>
  <c r="CW12" i="57" s="1"/>
  <c r="EM12" i="57"/>
  <c r="GF14" i="57"/>
  <c r="EH14" i="57" s="1"/>
  <c r="GB14" i="57"/>
  <c r="ED14" i="57" s="1"/>
  <c r="FX14" i="57"/>
  <c r="DZ14" i="57" s="1"/>
  <c r="FT14" i="57"/>
  <c r="DV14" i="57" s="1"/>
  <c r="FP14" i="57"/>
  <c r="DR14" i="57" s="1"/>
  <c r="FL14" i="57"/>
  <c r="DN14" i="57" s="1"/>
  <c r="FH14" i="57"/>
  <c r="DJ14" i="57" s="1"/>
  <c r="FD14" i="57"/>
  <c r="DF14" i="57" s="1"/>
  <c r="EZ14" i="57"/>
  <c r="DB14" i="57" s="1"/>
  <c r="EV14" i="57"/>
  <c r="CX14" i="57" s="1"/>
  <c r="ER14" i="57"/>
  <c r="CT14" i="57" s="1"/>
  <c r="EN14" i="57"/>
  <c r="GG14" i="57"/>
  <c r="GC14" i="57"/>
  <c r="EE14" i="57" s="1"/>
  <c r="FY14" i="57"/>
  <c r="EA14" i="57" s="1"/>
  <c r="FU14" i="57"/>
  <c r="DW14" i="57" s="1"/>
  <c r="FQ14" i="57"/>
  <c r="DS14" i="57" s="1"/>
  <c r="FM14" i="57"/>
  <c r="DO14" i="57" s="1"/>
  <c r="FI14" i="57"/>
  <c r="DK14" i="57" s="1"/>
  <c r="FE14" i="57"/>
  <c r="DG14" i="57" s="1"/>
  <c r="FA14" i="57"/>
  <c r="DC14" i="57" s="1"/>
  <c r="EW14" i="57"/>
  <c r="CY14" i="57" s="1"/>
  <c r="ES14" i="57"/>
  <c r="CU14" i="57" s="1"/>
  <c r="EO14" i="57"/>
  <c r="GF16" i="57"/>
  <c r="EH16" i="57" s="1"/>
  <c r="GD16" i="57"/>
  <c r="EF16" i="57" s="1"/>
  <c r="GB16" i="57"/>
  <c r="ED16" i="57" s="1"/>
  <c r="FZ16" i="57"/>
  <c r="EB16" i="57" s="1"/>
  <c r="FX16" i="57"/>
  <c r="DZ16" i="57" s="1"/>
  <c r="FV16" i="57"/>
  <c r="DX16" i="57" s="1"/>
  <c r="FT16" i="57"/>
  <c r="DV16" i="57" s="1"/>
  <c r="FR16" i="57"/>
  <c r="DT16" i="57" s="1"/>
  <c r="FP16" i="57"/>
  <c r="DR16" i="57" s="1"/>
  <c r="FN16" i="57"/>
  <c r="DP16" i="57" s="1"/>
  <c r="FL16" i="57"/>
  <c r="DN16" i="57" s="1"/>
  <c r="FJ16" i="57"/>
  <c r="DL16" i="57" s="1"/>
  <c r="FH16" i="57"/>
  <c r="DJ16" i="57" s="1"/>
  <c r="FF16" i="57"/>
  <c r="DH16" i="57" s="1"/>
  <c r="FD16" i="57"/>
  <c r="DF16" i="57" s="1"/>
  <c r="FB16" i="57"/>
  <c r="DD16" i="57" s="1"/>
  <c r="EZ16" i="57"/>
  <c r="DB16" i="57" s="1"/>
  <c r="EX16" i="57"/>
  <c r="CZ16" i="57" s="1"/>
  <c r="EV16" i="57"/>
  <c r="CX16" i="57" s="1"/>
  <c r="GG16" i="57"/>
  <c r="GC16" i="57"/>
  <c r="EE16" i="57" s="1"/>
  <c r="FY16" i="57"/>
  <c r="EA16" i="57" s="1"/>
  <c r="FU16" i="57"/>
  <c r="DW16" i="57" s="1"/>
  <c r="FQ16" i="57"/>
  <c r="DS16" i="57" s="1"/>
  <c r="FM16" i="57"/>
  <c r="DO16" i="57" s="1"/>
  <c r="FI16" i="57"/>
  <c r="DK16" i="57" s="1"/>
  <c r="FE16" i="57"/>
  <c r="DG16" i="57" s="1"/>
  <c r="FA16" i="57"/>
  <c r="DC16" i="57" s="1"/>
  <c r="EW16" i="57"/>
  <c r="CY16" i="57" s="1"/>
  <c r="ET16" i="57"/>
  <c r="CV16" i="57" s="1"/>
  <c r="ER16" i="57"/>
  <c r="EP16" i="57"/>
  <c r="EN16" i="57"/>
  <c r="EL16" i="57"/>
  <c r="GE16" i="57"/>
  <c r="EG16" i="57" s="1"/>
  <c r="GA16" i="57"/>
  <c r="EC16" i="57" s="1"/>
  <c r="FW16" i="57"/>
  <c r="DY16" i="57" s="1"/>
  <c r="FS16" i="57"/>
  <c r="DU16" i="57" s="1"/>
  <c r="FO16" i="57"/>
  <c r="DQ16" i="57" s="1"/>
  <c r="FK16" i="57"/>
  <c r="DM16" i="57" s="1"/>
  <c r="FG16" i="57"/>
  <c r="DI16" i="57" s="1"/>
  <c r="FC16" i="57"/>
  <c r="DE16" i="57" s="1"/>
  <c r="EY16" i="57"/>
  <c r="DA16" i="57" s="1"/>
  <c r="EU16" i="57"/>
  <c r="CW16" i="57" s="1"/>
  <c r="ES16" i="57"/>
  <c r="CU16" i="57" s="1"/>
  <c r="EQ16" i="57"/>
  <c r="EO16" i="57"/>
  <c r="EM16" i="57"/>
  <c r="GC15" i="57"/>
  <c r="EE15" i="57" s="1"/>
  <c r="FM15" i="57"/>
  <c r="DO15" i="57" s="1"/>
  <c r="EY15" i="57"/>
  <c r="DA15" i="57" s="1"/>
  <c r="EQ15" i="57"/>
  <c r="CS15" i="57" s="1"/>
  <c r="GD15" i="57"/>
  <c r="EF15" i="57" s="1"/>
  <c r="FV15" i="57"/>
  <c r="DX15" i="57" s="1"/>
  <c r="FN15" i="57"/>
  <c r="DP15" i="57" s="1"/>
  <c r="FF15" i="57"/>
  <c r="DH15" i="57" s="1"/>
  <c r="EX15" i="57"/>
  <c r="CZ15" i="57" s="1"/>
  <c r="EP15" i="57"/>
  <c r="CR15" i="57" s="1"/>
  <c r="CM17" i="57"/>
  <c r="GF18" i="57"/>
  <c r="EH18" i="57" s="1"/>
  <c r="GD18" i="57"/>
  <c r="EF18" i="57" s="1"/>
  <c r="GB18" i="57"/>
  <c r="ED18" i="57" s="1"/>
  <c r="FZ18" i="57"/>
  <c r="EB18" i="57" s="1"/>
  <c r="FX18" i="57"/>
  <c r="DZ18" i="57" s="1"/>
  <c r="FV18" i="57"/>
  <c r="DX18" i="57" s="1"/>
  <c r="FT18" i="57"/>
  <c r="DV18" i="57" s="1"/>
  <c r="FR18" i="57"/>
  <c r="DT18" i="57" s="1"/>
  <c r="FP18" i="57"/>
  <c r="DR18" i="57" s="1"/>
  <c r="FN18" i="57"/>
  <c r="DP18" i="57" s="1"/>
  <c r="FL18" i="57"/>
  <c r="DN18" i="57" s="1"/>
  <c r="FJ18" i="57"/>
  <c r="DL18" i="57" s="1"/>
  <c r="FH18" i="57"/>
  <c r="DJ18" i="57" s="1"/>
  <c r="FF18" i="57"/>
  <c r="DH18" i="57" s="1"/>
  <c r="FD18" i="57"/>
  <c r="DF18" i="57" s="1"/>
  <c r="FB18" i="57"/>
  <c r="DD18" i="57" s="1"/>
  <c r="EZ18" i="57"/>
  <c r="DB18" i="57" s="1"/>
  <c r="EX18" i="57"/>
  <c r="CZ18" i="57" s="1"/>
  <c r="EV18" i="57"/>
  <c r="CX18" i="57" s="1"/>
  <c r="ET18" i="57"/>
  <c r="CV18" i="57" s="1"/>
  <c r="ER18" i="57"/>
  <c r="CT18" i="57" s="1"/>
  <c r="EP18" i="57"/>
  <c r="CR18" i="57" s="1"/>
  <c r="EN18" i="57"/>
  <c r="CP18" i="57" s="1"/>
  <c r="EL18" i="57"/>
  <c r="CN18" i="57" s="1"/>
  <c r="GG18" i="57"/>
  <c r="GE18" i="57"/>
  <c r="EG18" i="57" s="1"/>
  <c r="GC18" i="57"/>
  <c r="EE18" i="57" s="1"/>
  <c r="GA18" i="57"/>
  <c r="EC18" i="57" s="1"/>
  <c r="FY18" i="57"/>
  <c r="EA18" i="57" s="1"/>
  <c r="FW18" i="57"/>
  <c r="DY18" i="57" s="1"/>
  <c r="FU18" i="57"/>
  <c r="DW18" i="57" s="1"/>
  <c r="FS18" i="57"/>
  <c r="DU18" i="57" s="1"/>
  <c r="FQ18" i="57"/>
  <c r="DS18" i="57" s="1"/>
  <c r="FO18" i="57"/>
  <c r="DQ18" i="57" s="1"/>
  <c r="FM18" i="57"/>
  <c r="DO18" i="57" s="1"/>
  <c r="FK18" i="57"/>
  <c r="DM18" i="57" s="1"/>
  <c r="FI18" i="57"/>
  <c r="DK18" i="57" s="1"/>
  <c r="FG18" i="57"/>
  <c r="DI18" i="57" s="1"/>
  <c r="FE18" i="57"/>
  <c r="DG18" i="57" s="1"/>
  <c r="FC18" i="57"/>
  <c r="DE18" i="57" s="1"/>
  <c r="FA18" i="57"/>
  <c r="DC18" i="57" s="1"/>
  <c r="EY18" i="57"/>
  <c r="DA18" i="57" s="1"/>
  <c r="EW18" i="57"/>
  <c r="CY18" i="57" s="1"/>
  <c r="EU18" i="57"/>
  <c r="CW18" i="57" s="1"/>
  <c r="ES18" i="57"/>
  <c r="CU18" i="57" s="1"/>
  <c r="EQ18" i="57"/>
  <c r="CS18" i="57" s="1"/>
  <c r="EO18" i="57"/>
  <c r="CQ18" i="57" s="1"/>
  <c r="EM18" i="57"/>
  <c r="CO18" i="57" s="1"/>
  <c r="GG19" i="57"/>
  <c r="GE19" i="57"/>
  <c r="EG19" i="57" s="1"/>
  <c r="GC19" i="57"/>
  <c r="EE19" i="57" s="1"/>
  <c r="GA19" i="57"/>
  <c r="EC19" i="57" s="1"/>
  <c r="FY19" i="57"/>
  <c r="EA19" i="57" s="1"/>
  <c r="FW19" i="57"/>
  <c r="DY19" i="57" s="1"/>
  <c r="FU19" i="57"/>
  <c r="DW19" i="57" s="1"/>
  <c r="FS19" i="57"/>
  <c r="DU19" i="57" s="1"/>
  <c r="FQ19" i="57"/>
  <c r="DS19" i="57" s="1"/>
  <c r="FO19" i="57"/>
  <c r="DQ19" i="57" s="1"/>
  <c r="FM19" i="57"/>
  <c r="DO19" i="57" s="1"/>
  <c r="FK19" i="57"/>
  <c r="DM19" i="57" s="1"/>
  <c r="FI19" i="57"/>
  <c r="DK19" i="57" s="1"/>
  <c r="FG19" i="57"/>
  <c r="DI19" i="57" s="1"/>
  <c r="FE19" i="57"/>
  <c r="DG19" i="57" s="1"/>
  <c r="FC19" i="57"/>
  <c r="DE19" i="57" s="1"/>
  <c r="FA19" i="57"/>
  <c r="DC19" i="57" s="1"/>
  <c r="EY19" i="57"/>
  <c r="DA19" i="57" s="1"/>
  <c r="EW19" i="57"/>
  <c r="CY19" i="57" s="1"/>
  <c r="EU19" i="57"/>
  <c r="CW19" i="57" s="1"/>
  <c r="ES19" i="57"/>
  <c r="CU19" i="57" s="1"/>
  <c r="EQ19" i="57"/>
  <c r="CS19" i="57" s="1"/>
  <c r="EO19" i="57"/>
  <c r="CQ19" i="57" s="1"/>
  <c r="EM19" i="57"/>
  <c r="CO19" i="57" s="1"/>
  <c r="GF19" i="57"/>
  <c r="EH19" i="57" s="1"/>
  <c r="GD19" i="57"/>
  <c r="EF19" i="57" s="1"/>
  <c r="GB19" i="57"/>
  <c r="ED19" i="57" s="1"/>
  <c r="FZ19" i="57"/>
  <c r="EB19" i="57" s="1"/>
  <c r="FX19" i="57"/>
  <c r="DZ19" i="57" s="1"/>
  <c r="FV19" i="57"/>
  <c r="DX19" i="57" s="1"/>
  <c r="FT19" i="57"/>
  <c r="DV19" i="57" s="1"/>
  <c r="FR19" i="57"/>
  <c r="DT19" i="57" s="1"/>
  <c r="FP19" i="57"/>
  <c r="DR19" i="57" s="1"/>
  <c r="FN19" i="57"/>
  <c r="DP19" i="57" s="1"/>
  <c r="FL19" i="57"/>
  <c r="DN19" i="57" s="1"/>
  <c r="FJ19" i="57"/>
  <c r="DL19" i="57" s="1"/>
  <c r="FH19" i="57"/>
  <c r="DJ19" i="57" s="1"/>
  <c r="FF19" i="57"/>
  <c r="DH19" i="57" s="1"/>
  <c r="FD19" i="57"/>
  <c r="DF19" i="57" s="1"/>
  <c r="FB19" i="57"/>
  <c r="DD19" i="57" s="1"/>
  <c r="EZ19" i="57"/>
  <c r="DB19" i="57" s="1"/>
  <c r="EX19" i="57"/>
  <c r="CZ19" i="57" s="1"/>
  <c r="EV19" i="57"/>
  <c r="CX19" i="57" s="1"/>
  <c r="ET19" i="57"/>
  <c r="CV19" i="57" s="1"/>
  <c r="ER19" i="57"/>
  <c r="CT19" i="57" s="1"/>
  <c r="EP19" i="57"/>
  <c r="CR19" i="57" s="1"/>
  <c r="EN19" i="57"/>
  <c r="CP19" i="57" s="1"/>
  <c r="EL19" i="57"/>
  <c r="CN19" i="57" s="1"/>
  <c r="GB20" i="57"/>
  <c r="ED20" i="57" s="1"/>
  <c r="FT20" i="57"/>
  <c r="DV20" i="57" s="1"/>
  <c r="FL20" i="57"/>
  <c r="DN20" i="57" s="1"/>
  <c r="FD20" i="57"/>
  <c r="DF20" i="57" s="1"/>
  <c r="EV20" i="57"/>
  <c r="CX20" i="57" s="1"/>
  <c r="EN20" i="57"/>
  <c r="CP20" i="57" s="1"/>
  <c r="GC20" i="57"/>
  <c r="EE20" i="57" s="1"/>
  <c r="FU20" i="57"/>
  <c r="DW20" i="57" s="1"/>
  <c r="FM20" i="57"/>
  <c r="DO20" i="57" s="1"/>
  <c r="FE20" i="57"/>
  <c r="DG20" i="57" s="1"/>
  <c r="EW20" i="57"/>
  <c r="CY20" i="57" s="1"/>
  <c r="EO20" i="57"/>
  <c r="CQ20" i="57" s="1"/>
  <c r="GC21" i="57"/>
  <c r="EE21" i="57" s="1"/>
  <c r="FU21" i="57"/>
  <c r="DW21" i="57" s="1"/>
  <c r="FM21" i="57"/>
  <c r="DO21" i="57" s="1"/>
  <c r="FE21" i="57"/>
  <c r="DG21" i="57" s="1"/>
  <c r="EW21" i="57"/>
  <c r="CY21" i="57" s="1"/>
  <c r="EO21" i="57"/>
  <c r="CQ21" i="57" s="1"/>
  <c r="GB21" i="57"/>
  <c r="ED21" i="57" s="1"/>
  <c r="FT21" i="57"/>
  <c r="DV21" i="57" s="1"/>
  <c r="FL21" i="57"/>
  <c r="DN21" i="57" s="1"/>
  <c r="FD21" i="57"/>
  <c r="DF21" i="57" s="1"/>
  <c r="EV21" i="57"/>
  <c r="CX21" i="57" s="1"/>
  <c r="EN21" i="57"/>
  <c r="CP21" i="57" s="1"/>
  <c r="GB22" i="57"/>
  <c r="ED22" i="57" s="1"/>
  <c r="FT22" i="57"/>
  <c r="DV22" i="57" s="1"/>
  <c r="FL22" i="57"/>
  <c r="DN22" i="57" s="1"/>
  <c r="FD22" i="57"/>
  <c r="DF22" i="57" s="1"/>
  <c r="EV22" i="57"/>
  <c r="CX22" i="57" s="1"/>
  <c r="EN22" i="57"/>
  <c r="CP22" i="57" s="1"/>
  <c r="GE22" i="57"/>
  <c r="EG22" i="57" s="1"/>
  <c r="GA22" i="57"/>
  <c r="EC22" i="57" s="1"/>
  <c r="FW22" i="57"/>
  <c r="DY22" i="57" s="1"/>
  <c r="FS22" i="57"/>
  <c r="DU22" i="57" s="1"/>
  <c r="FO22" i="57"/>
  <c r="DQ22" i="57" s="1"/>
  <c r="FK22" i="57"/>
  <c r="DM22" i="57" s="1"/>
  <c r="FG22" i="57"/>
  <c r="DI22" i="57" s="1"/>
  <c r="FC22" i="57"/>
  <c r="DE22" i="57" s="1"/>
  <c r="EY22" i="57"/>
  <c r="DA22" i="57" s="1"/>
  <c r="EU22" i="57"/>
  <c r="CW22" i="57" s="1"/>
  <c r="EQ22" i="57"/>
  <c r="CS22" i="57" s="1"/>
  <c r="EM22" i="57"/>
  <c r="CO22" i="57" s="1"/>
  <c r="GG23" i="57"/>
  <c r="GE23" i="57"/>
  <c r="EG23" i="57" s="1"/>
  <c r="GC23" i="57"/>
  <c r="EE23" i="57" s="1"/>
  <c r="GA23" i="57"/>
  <c r="EC23" i="57" s="1"/>
  <c r="FY23" i="57"/>
  <c r="EA23" i="57" s="1"/>
  <c r="FW23" i="57"/>
  <c r="DY23" i="57" s="1"/>
  <c r="FU23" i="57"/>
  <c r="DW23" i="57" s="1"/>
  <c r="FS23" i="57"/>
  <c r="DU23" i="57" s="1"/>
  <c r="FQ23" i="57"/>
  <c r="DS23" i="57" s="1"/>
  <c r="FO23" i="57"/>
  <c r="DQ23" i="57" s="1"/>
  <c r="FM23" i="57"/>
  <c r="DO23" i="57" s="1"/>
  <c r="FK23" i="57"/>
  <c r="DM23" i="57" s="1"/>
  <c r="FI23" i="57"/>
  <c r="DK23" i="57" s="1"/>
  <c r="FG23" i="57"/>
  <c r="DI23" i="57" s="1"/>
  <c r="FE23" i="57"/>
  <c r="DG23" i="57" s="1"/>
  <c r="FC23" i="57"/>
  <c r="DE23" i="57" s="1"/>
  <c r="FA23" i="57"/>
  <c r="DC23" i="57" s="1"/>
  <c r="EY23" i="57"/>
  <c r="DA23" i="57" s="1"/>
  <c r="EW23" i="57"/>
  <c r="CY23" i="57" s="1"/>
  <c r="EU23" i="57"/>
  <c r="CW23" i="57" s="1"/>
  <c r="ES23" i="57"/>
  <c r="CU23" i="57" s="1"/>
  <c r="EQ23" i="57"/>
  <c r="CS23" i="57" s="1"/>
  <c r="EO23" i="57"/>
  <c r="CQ23" i="57" s="1"/>
  <c r="EM23" i="57"/>
  <c r="CO23" i="57" s="1"/>
  <c r="GF23" i="57"/>
  <c r="EH23" i="57" s="1"/>
  <c r="GD23" i="57"/>
  <c r="EF23" i="57" s="1"/>
  <c r="GB23" i="57"/>
  <c r="ED23" i="57" s="1"/>
  <c r="FZ23" i="57"/>
  <c r="EB23" i="57" s="1"/>
  <c r="FX23" i="57"/>
  <c r="DZ23" i="57" s="1"/>
  <c r="FV23" i="57"/>
  <c r="DX23" i="57" s="1"/>
  <c r="FT23" i="57"/>
  <c r="DV23" i="57" s="1"/>
  <c r="FR23" i="57"/>
  <c r="DT23" i="57" s="1"/>
  <c r="FP23" i="57"/>
  <c r="DR23" i="57" s="1"/>
  <c r="FN23" i="57"/>
  <c r="DP23" i="57" s="1"/>
  <c r="FL23" i="57"/>
  <c r="DN23" i="57" s="1"/>
  <c r="FJ23" i="57"/>
  <c r="DL23" i="57" s="1"/>
  <c r="FH23" i="57"/>
  <c r="DJ23" i="57" s="1"/>
  <c r="FF23" i="57"/>
  <c r="DH23" i="57" s="1"/>
  <c r="FD23" i="57"/>
  <c r="DF23" i="57" s="1"/>
  <c r="FB23" i="57"/>
  <c r="DD23" i="57" s="1"/>
  <c r="EZ23" i="57"/>
  <c r="DB23" i="57" s="1"/>
  <c r="EX23" i="57"/>
  <c r="CZ23" i="57" s="1"/>
  <c r="EV23" i="57"/>
  <c r="CX23" i="57" s="1"/>
  <c r="ET23" i="57"/>
  <c r="CV23" i="57" s="1"/>
  <c r="ER23" i="57"/>
  <c r="CT23" i="57" s="1"/>
  <c r="EP23" i="57"/>
  <c r="CR23" i="57" s="1"/>
  <c r="EN23" i="57"/>
  <c r="CP23" i="57" s="1"/>
  <c r="EL23" i="57"/>
  <c r="CN23" i="57" s="1"/>
  <c r="GF24" i="57"/>
  <c r="EH24" i="57" s="1"/>
  <c r="GD24" i="57"/>
  <c r="EF24" i="57" s="1"/>
  <c r="GB24" i="57"/>
  <c r="ED24" i="57" s="1"/>
  <c r="FZ24" i="57"/>
  <c r="EB24" i="57" s="1"/>
  <c r="FX24" i="57"/>
  <c r="DZ24" i="57" s="1"/>
  <c r="FV24" i="57"/>
  <c r="DX24" i="57" s="1"/>
  <c r="FT24" i="57"/>
  <c r="DV24" i="57" s="1"/>
  <c r="FR24" i="57"/>
  <c r="DT24" i="57" s="1"/>
  <c r="FP24" i="57"/>
  <c r="DR24" i="57" s="1"/>
  <c r="FN24" i="57"/>
  <c r="DP24" i="57" s="1"/>
  <c r="FL24" i="57"/>
  <c r="DN24" i="57" s="1"/>
  <c r="FJ24" i="57"/>
  <c r="DL24" i="57" s="1"/>
  <c r="FH24" i="57"/>
  <c r="DJ24" i="57" s="1"/>
  <c r="FF24" i="57"/>
  <c r="DH24" i="57" s="1"/>
  <c r="FD24" i="57"/>
  <c r="DF24" i="57" s="1"/>
  <c r="FB24" i="57"/>
  <c r="DD24" i="57" s="1"/>
  <c r="EZ24" i="57"/>
  <c r="DB24" i="57" s="1"/>
  <c r="EX24" i="57"/>
  <c r="CZ24" i="57" s="1"/>
  <c r="EV24" i="57"/>
  <c r="CX24" i="57" s="1"/>
  <c r="ET24" i="57"/>
  <c r="CV24" i="57" s="1"/>
  <c r="ER24" i="57"/>
  <c r="CT24" i="57" s="1"/>
  <c r="EP24" i="57"/>
  <c r="CR24" i="57" s="1"/>
  <c r="EN24" i="57"/>
  <c r="CP24" i="57" s="1"/>
  <c r="EL24" i="57"/>
  <c r="CN24" i="57" s="1"/>
  <c r="GG24" i="57"/>
  <c r="GE24" i="57"/>
  <c r="EG24" i="57" s="1"/>
  <c r="GC24" i="57"/>
  <c r="EE24" i="57" s="1"/>
  <c r="GA24" i="57"/>
  <c r="EC24" i="57" s="1"/>
  <c r="FY24" i="57"/>
  <c r="EA24" i="57" s="1"/>
  <c r="FW24" i="57"/>
  <c r="DY24" i="57" s="1"/>
  <c r="FU24" i="57"/>
  <c r="DW24" i="57" s="1"/>
  <c r="FS24" i="57"/>
  <c r="DU24" i="57" s="1"/>
  <c r="FQ24" i="57"/>
  <c r="DS24" i="57" s="1"/>
  <c r="FO24" i="57"/>
  <c r="DQ24" i="57" s="1"/>
  <c r="FM24" i="57"/>
  <c r="DO24" i="57" s="1"/>
  <c r="FK24" i="57"/>
  <c r="DM24" i="57" s="1"/>
  <c r="FI24" i="57"/>
  <c r="DK24" i="57" s="1"/>
  <c r="FG24" i="57"/>
  <c r="DI24" i="57" s="1"/>
  <c r="FE24" i="57"/>
  <c r="DG24" i="57" s="1"/>
  <c r="FC24" i="57"/>
  <c r="DE24" i="57" s="1"/>
  <c r="FA24" i="57"/>
  <c r="DC24" i="57" s="1"/>
  <c r="EY24" i="57"/>
  <c r="DA24" i="57" s="1"/>
  <c r="EW24" i="57"/>
  <c r="CY24" i="57" s="1"/>
  <c r="EU24" i="57"/>
  <c r="CW24" i="57" s="1"/>
  <c r="ES24" i="57"/>
  <c r="CU24" i="57" s="1"/>
  <c r="EQ24" i="57"/>
  <c r="CS24" i="57" s="1"/>
  <c r="EO24" i="57"/>
  <c r="CQ24" i="57" s="1"/>
  <c r="EM24" i="57"/>
  <c r="CO24" i="57" s="1"/>
  <c r="GG25" i="57"/>
  <c r="GE25" i="57"/>
  <c r="EG25" i="57" s="1"/>
  <c r="GC25" i="57"/>
  <c r="EE25" i="57" s="1"/>
  <c r="GA25" i="57"/>
  <c r="EC25" i="57" s="1"/>
  <c r="FY25" i="57"/>
  <c r="EA25" i="57" s="1"/>
  <c r="FW25" i="57"/>
  <c r="DY25" i="57" s="1"/>
  <c r="FU25" i="57"/>
  <c r="DW25" i="57" s="1"/>
  <c r="FS25" i="57"/>
  <c r="DU25" i="57" s="1"/>
  <c r="FQ25" i="57"/>
  <c r="DS25" i="57" s="1"/>
  <c r="FO25" i="57"/>
  <c r="DQ25" i="57" s="1"/>
  <c r="FM25" i="57"/>
  <c r="DO25" i="57" s="1"/>
  <c r="FK25" i="57"/>
  <c r="DM25" i="57" s="1"/>
  <c r="FI25" i="57"/>
  <c r="DK25" i="57" s="1"/>
  <c r="FG25" i="57"/>
  <c r="DI25" i="57" s="1"/>
  <c r="FE25" i="57"/>
  <c r="DG25" i="57" s="1"/>
  <c r="FC25" i="57"/>
  <c r="DE25" i="57" s="1"/>
  <c r="FA25" i="57"/>
  <c r="DC25" i="57" s="1"/>
  <c r="EY25" i="57"/>
  <c r="DA25" i="57" s="1"/>
  <c r="EW25" i="57"/>
  <c r="CY25" i="57" s="1"/>
  <c r="EU25" i="57"/>
  <c r="CW25" i="57" s="1"/>
  <c r="ES25" i="57"/>
  <c r="CU25" i="57" s="1"/>
  <c r="EQ25" i="57"/>
  <c r="CS25" i="57" s="1"/>
  <c r="EO25" i="57"/>
  <c r="CQ25" i="57" s="1"/>
  <c r="EM25" i="57"/>
  <c r="CO25" i="57" s="1"/>
  <c r="GF25" i="57"/>
  <c r="EH25" i="57" s="1"/>
  <c r="GD25" i="57"/>
  <c r="EF25" i="57" s="1"/>
  <c r="GB25" i="57"/>
  <c r="ED25" i="57" s="1"/>
  <c r="FZ25" i="57"/>
  <c r="EB25" i="57" s="1"/>
  <c r="FX25" i="57"/>
  <c r="DZ25" i="57" s="1"/>
  <c r="FV25" i="57"/>
  <c r="DX25" i="57" s="1"/>
  <c r="FT25" i="57"/>
  <c r="DV25" i="57" s="1"/>
  <c r="FR25" i="57"/>
  <c r="DT25" i="57" s="1"/>
  <c r="FP25" i="57"/>
  <c r="DR25" i="57" s="1"/>
  <c r="FN25" i="57"/>
  <c r="DP25" i="57" s="1"/>
  <c r="FL25" i="57"/>
  <c r="DN25" i="57" s="1"/>
  <c r="FJ25" i="57"/>
  <c r="DL25" i="57" s="1"/>
  <c r="FH25" i="57"/>
  <c r="DJ25" i="57" s="1"/>
  <c r="FF25" i="57"/>
  <c r="DH25" i="57" s="1"/>
  <c r="FD25" i="57"/>
  <c r="DF25" i="57" s="1"/>
  <c r="FB25" i="57"/>
  <c r="DD25" i="57" s="1"/>
  <c r="EZ25" i="57"/>
  <c r="DB25" i="57" s="1"/>
  <c r="EX25" i="57"/>
  <c r="CZ25" i="57" s="1"/>
  <c r="EV25" i="57"/>
  <c r="CX25" i="57" s="1"/>
  <c r="ET25" i="57"/>
  <c r="CV25" i="57" s="1"/>
  <c r="ER25" i="57"/>
  <c r="CT25" i="57" s="1"/>
  <c r="EP25" i="57"/>
  <c r="CR25" i="57" s="1"/>
  <c r="EN25" i="57"/>
  <c r="CP25" i="57" s="1"/>
  <c r="EL25" i="57"/>
  <c r="CN25" i="57" s="1"/>
  <c r="GF26" i="57"/>
  <c r="EH26" i="57" s="1"/>
  <c r="GD26" i="57"/>
  <c r="EF26" i="57" s="1"/>
  <c r="GB26" i="57"/>
  <c r="ED26" i="57" s="1"/>
  <c r="FZ26" i="57"/>
  <c r="EB26" i="57" s="1"/>
  <c r="FX26" i="57"/>
  <c r="DZ26" i="57" s="1"/>
  <c r="FV26" i="57"/>
  <c r="DX26" i="57" s="1"/>
  <c r="FT26" i="57"/>
  <c r="DV26" i="57" s="1"/>
  <c r="FR26" i="57"/>
  <c r="DT26" i="57" s="1"/>
  <c r="FP26" i="57"/>
  <c r="DR26" i="57" s="1"/>
  <c r="FN26" i="57"/>
  <c r="DP26" i="57" s="1"/>
  <c r="FL26" i="57"/>
  <c r="DN26" i="57" s="1"/>
  <c r="FJ26" i="57"/>
  <c r="DL26" i="57" s="1"/>
  <c r="FH26" i="57"/>
  <c r="DJ26" i="57" s="1"/>
  <c r="FF26" i="57"/>
  <c r="DH26" i="57" s="1"/>
  <c r="FD26" i="57"/>
  <c r="DF26" i="57" s="1"/>
  <c r="FB26" i="57"/>
  <c r="DD26" i="57" s="1"/>
  <c r="EZ26" i="57"/>
  <c r="DB26" i="57" s="1"/>
  <c r="EX26" i="57"/>
  <c r="CZ26" i="57" s="1"/>
  <c r="EV26" i="57"/>
  <c r="CX26" i="57" s="1"/>
  <c r="ET26" i="57"/>
  <c r="CV26" i="57" s="1"/>
  <c r="ER26" i="57"/>
  <c r="CT26" i="57" s="1"/>
  <c r="EP26" i="57"/>
  <c r="CR26" i="57" s="1"/>
  <c r="EN26" i="57"/>
  <c r="CP26" i="57" s="1"/>
  <c r="EL26" i="57"/>
  <c r="CN26" i="57" s="1"/>
  <c r="GE26" i="57"/>
  <c r="EG26" i="57" s="1"/>
  <c r="GA26" i="57"/>
  <c r="EC26" i="57" s="1"/>
  <c r="FW26" i="57"/>
  <c r="DY26" i="57" s="1"/>
  <c r="FS26" i="57"/>
  <c r="DU26" i="57" s="1"/>
  <c r="FO26" i="57"/>
  <c r="DQ26" i="57" s="1"/>
  <c r="FK26" i="57"/>
  <c r="DM26" i="57" s="1"/>
  <c r="FG26" i="57"/>
  <c r="DI26" i="57" s="1"/>
  <c r="FC26" i="57"/>
  <c r="DE26" i="57" s="1"/>
  <c r="EY26" i="57"/>
  <c r="DA26" i="57" s="1"/>
  <c r="EU26" i="57"/>
  <c r="CW26" i="57" s="1"/>
  <c r="EQ26" i="57"/>
  <c r="CS26" i="57" s="1"/>
  <c r="EM26" i="57"/>
  <c r="CO26" i="57" s="1"/>
  <c r="GG26" i="57"/>
  <c r="GC26" i="57"/>
  <c r="EE26" i="57" s="1"/>
  <c r="FY26" i="57"/>
  <c r="EA26" i="57" s="1"/>
  <c r="FU26" i="57"/>
  <c r="DW26" i="57" s="1"/>
  <c r="FQ26" i="57"/>
  <c r="DS26" i="57" s="1"/>
  <c r="FM26" i="57"/>
  <c r="DO26" i="57" s="1"/>
  <c r="FI26" i="57"/>
  <c r="DK26" i="57" s="1"/>
  <c r="FE26" i="57"/>
  <c r="DG26" i="57" s="1"/>
  <c r="FA26" i="57"/>
  <c r="DC26" i="57" s="1"/>
  <c r="EW26" i="57"/>
  <c r="CY26" i="57" s="1"/>
  <c r="ES26" i="57"/>
  <c r="CU26" i="57" s="1"/>
  <c r="EO26" i="57"/>
  <c r="CQ26" i="57" s="1"/>
  <c r="GG28" i="57"/>
  <c r="GE28" i="57"/>
  <c r="EG28" i="57" s="1"/>
  <c r="GC28" i="57"/>
  <c r="EE28" i="57" s="1"/>
  <c r="GA28" i="57"/>
  <c r="EC28" i="57" s="1"/>
  <c r="FY28" i="57"/>
  <c r="EA28" i="57" s="1"/>
  <c r="FW28" i="57"/>
  <c r="DY28" i="57" s="1"/>
  <c r="FU28" i="57"/>
  <c r="DW28" i="57" s="1"/>
  <c r="FS28" i="57"/>
  <c r="DU28" i="57" s="1"/>
  <c r="FQ28" i="57"/>
  <c r="DS28" i="57" s="1"/>
  <c r="FO28" i="57"/>
  <c r="DQ28" i="57" s="1"/>
  <c r="FM28" i="57"/>
  <c r="DO28" i="57" s="1"/>
  <c r="FK28" i="57"/>
  <c r="DM28" i="57" s="1"/>
  <c r="FI28" i="57"/>
  <c r="DK28" i="57" s="1"/>
  <c r="FG28" i="57"/>
  <c r="DI28" i="57" s="1"/>
  <c r="FE28" i="57"/>
  <c r="DG28" i="57" s="1"/>
  <c r="FC28" i="57"/>
  <c r="DE28" i="57" s="1"/>
  <c r="FA28" i="57"/>
  <c r="DC28" i="57" s="1"/>
  <c r="EY28" i="57"/>
  <c r="DA28" i="57" s="1"/>
  <c r="EW28" i="57"/>
  <c r="CY28" i="57" s="1"/>
  <c r="EU28" i="57"/>
  <c r="CW28" i="57" s="1"/>
  <c r="ES28" i="57"/>
  <c r="CU28" i="57" s="1"/>
  <c r="EQ28" i="57"/>
  <c r="CS28" i="57" s="1"/>
  <c r="EO28" i="57"/>
  <c r="CQ28" i="57" s="1"/>
  <c r="EM28" i="57"/>
  <c r="CO28" i="57" s="1"/>
  <c r="GF28" i="57"/>
  <c r="EH28" i="57" s="1"/>
  <c r="GD28" i="57"/>
  <c r="EF28" i="57" s="1"/>
  <c r="GB28" i="57"/>
  <c r="ED28" i="57" s="1"/>
  <c r="FZ28" i="57"/>
  <c r="EB28" i="57" s="1"/>
  <c r="FX28" i="57"/>
  <c r="DZ28" i="57" s="1"/>
  <c r="FV28" i="57"/>
  <c r="DX28" i="57" s="1"/>
  <c r="FT28" i="57"/>
  <c r="DV28" i="57" s="1"/>
  <c r="FR28" i="57"/>
  <c r="DT28" i="57" s="1"/>
  <c r="FP28" i="57"/>
  <c r="DR28" i="57" s="1"/>
  <c r="FN28" i="57"/>
  <c r="DP28" i="57" s="1"/>
  <c r="FL28" i="57"/>
  <c r="DN28" i="57" s="1"/>
  <c r="FJ28" i="57"/>
  <c r="DL28" i="57" s="1"/>
  <c r="FH28" i="57"/>
  <c r="DJ28" i="57" s="1"/>
  <c r="FF28" i="57"/>
  <c r="DH28" i="57" s="1"/>
  <c r="FD28" i="57"/>
  <c r="DF28" i="57" s="1"/>
  <c r="FB28" i="57"/>
  <c r="DD28" i="57" s="1"/>
  <c r="EZ28" i="57"/>
  <c r="DB28" i="57" s="1"/>
  <c r="EX28" i="57"/>
  <c r="CZ28" i="57" s="1"/>
  <c r="EV28" i="57"/>
  <c r="CX28" i="57" s="1"/>
  <c r="ET28" i="57"/>
  <c r="CV28" i="57" s="1"/>
  <c r="ER28" i="57"/>
  <c r="CT28" i="57" s="1"/>
  <c r="EP28" i="57"/>
  <c r="CR28" i="57" s="1"/>
  <c r="EN28" i="57"/>
  <c r="CP28" i="57" s="1"/>
  <c r="EL28" i="57"/>
  <c r="CN28" i="57" s="1"/>
  <c r="GG30" i="57"/>
  <c r="GE30" i="57"/>
  <c r="EG30" i="57" s="1"/>
  <c r="GC30" i="57"/>
  <c r="EE30" i="57" s="1"/>
  <c r="GA30" i="57"/>
  <c r="EC30" i="57" s="1"/>
  <c r="FY30" i="57"/>
  <c r="EA30" i="57" s="1"/>
  <c r="FW30" i="57"/>
  <c r="DY30" i="57" s="1"/>
  <c r="FU30" i="57"/>
  <c r="DW30" i="57" s="1"/>
  <c r="FS30" i="57"/>
  <c r="DU30" i="57" s="1"/>
  <c r="FQ30" i="57"/>
  <c r="DS30" i="57" s="1"/>
  <c r="FO30" i="57"/>
  <c r="DQ30" i="57" s="1"/>
  <c r="FM30" i="57"/>
  <c r="DO30" i="57" s="1"/>
  <c r="FK30" i="57"/>
  <c r="DM30" i="57" s="1"/>
  <c r="FI30" i="57"/>
  <c r="DK30" i="57" s="1"/>
  <c r="FG30" i="57"/>
  <c r="DI30" i="57" s="1"/>
  <c r="FE30" i="57"/>
  <c r="DG30" i="57" s="1"/>
  <c r="FC30" i="57"/>
  <c r="DE30" i="57" s="1"/>
  <c r="FA30" i="57"/>
  <c r="DC30" i="57" s="1"/>
  <c r="EY30" i="57"/>
  <c r="DA30" i="57" s="1"/>
  <c r="EW30" i="57"/>
  <c r="CY30" i="57" s="1"/>
  <c r="EU30" i="57"/>
  <c r="CW30" i="57" s="1"/>
  <c r="ES30" i="57"/>
  <c r="CU30" i="57" s="1"/>
  <c r="EQ30" i="57"/>
  <c r="CS30" i="57" s="1"/>
  <c r="EO30" i="57"/>
  <c r="CQ30" i="57" s="1"/>
  <c r="EM30" i="57"/>
  <c r="CO30" i="57" s="1"/>
  <c r="GF30" i="57"/>
  <c r="EH30" i="57" s="1"/>
  <c r="GB30" i="57"/>
  <c r="ED30" i="57" s="1"/>
  <c r="FX30" i="57"/>
  <c r="DZ30" i="57" s="1"/>
  <c r="FT30" i="57"/>
  <c r="DV30" i="57" s="1"/>
  <c r="FP30" i="57"/>
  <c r="DR30" i="57" s="1"/>
  <c r="FL30" i="57"/>
  <c r="DN30" i="57" s="1"/>
  <c r="FH30" i="57"/>
  <c r="DJ30" i="57" s="1"/>
  <c r="FD30" i="57"/>
  <c r="DF30" i="57" s="1"/>
  <c r="EZ30" i="57"/>
  <c r="DB30" i="57" s="1"/>
  <c r="EV30" i="57"/>
  <c r="CX30" i="57" s="1"/>
  <c r="ER30" i="57"/>
  <c r="CT30" i="57" s="1"/>
  <c r="EN30" i="57"/>
  <c r="CP30" i="57" s="1"/>
  <c r="FZ30" i="57"/>
  <c r="EB30" i="57" s="1"/>
  <c r="FR30" i="57"/>
  <c r="DT30" i="57" s="1"/>
  <c r="FJ30" i="57"/>
  <c r="DL30" i="57" s="1"/>
  <c r="FB30" i="57"/>
  <c r="DD30" i="57" s="1"/>
  <c r="ET30" i="57"/>
  <c r="CV30" i="57" s="1"/>
  <c r="EL30" i="57"/>
  <c r="CN30" i="57" s="1"/>
  <c r="GD30" i="57"/>
  <c r="EF30" i="57" s="1"/>
  <c r="FV30" i="57"/>
  <c r="DX30" i="57" s="1"/>
  <c r="FN30" i="57"/>
  <c r="DP30" i="57" s="1"/>
  <c r="FF30" i="57"/>
  <c r="DH30" i="57" s="1"/>
  <c r="EX30" i="57"/>
  <c r="CZ30" i="57" s="1"/>
  <c r="EP30" i="57"/>
  <c r="CR30" i="57" s="1"/>
  <c r="CM27" i="57"/>
  <c r="CM29" i="57"/>
  <c r="GG31" i="57"/>
  <c r="GE31" i="57"/>
  <c r="EG31" i="57" s="1"/>
  <c r="GC31" i="57"/>
  <c r="EE31" i="57" s="1"/>
  <c r="GA31" i="57"/>
  <c r="EC31" i="57" s="1"/>
  <c r="FY31" i="57"/>
  <c r="EA31" i="57" s="1"/>
  <c r="FW31" i="57"/>
  <c r="DY31" i="57" s="1"/>
  <c r="FU31" i="57"/>
  <c r="DW31" i="57" s="1"/>
  <c r="FS31" i="57"/>
  <c r="DU31" i="57" s="1"/>
  <c r="FQ31" i="57"/>
  <c r="DS31" i="57" s="1"/>
  <c r="FO31" i="57"/>
  <c r="DQ31" i="57" s="1"/>
  <c r="FM31" i="57"/>
  <c r="DO31" i="57" s="1"/>
  <c r="FK31" i="57"/>
  <c r="DM31" i="57" s="1"/>
  <c r="FI31" i="57"/>
  <c r="DK31" i="57" s="1"/>
  <c r="FG31" i="57"/>
  <c r="DI31" i="57" s="1"/>
  <c r="FE31" i="57"/>
  <c r="DG31" i="57" s="1"/>
  <c r="FC31" i="57"/>
  <c r="DE31" i="57" s="1"/>
  <c r="FA31" i="57"/>
  <c r="DC31" i="57" s="1"/>
  <c r="EY31" i="57"/>
  <c r="DA31" i="57" s="1"/>
  <c r="EW31" i="57"/>
  <c r="CY31" i="57" s="1"/>
  <c r="EU31" i="57"/>
  <c r="CW31" i="57" s="1"/>
  <c r="ES31" i="57"/>
  <c r="CU31" i="57" s="1"/>
  <c r="EQ31" i="57"/>
  <c r="CS31" i="57" s="1"/>
  <c r="EO31" i="57"/>
  <c r="CQ31" i="57" s="1"/>
  <c r="EM31" i="57"/>
  <c r="CO31" i="57" s="1"/>
  <c r="GF31" i="57"/>
  <c r="EH31" i="57" s="1"/>
  <c r="GD31" i="57"/>
  <c r="EF31" i="57" s="1"/>
  <c r="GB31" i="57"/>
  <c r="ED31" i="57" s="1"/>
  <c r="FZ31" i="57"/>
  <c r="EB31" i="57" s="1"/>
  <c r="FX31" i="57"/>
  <c r="DZ31" i="57" s="1"/>
  <c r="FV31" i="57"/>
  <c r="DX31" i="57" s="1"/>
  <c r="FT31" i="57"/>
  <c r="DV31" i="57" s="1"/>
  <c r="FR31" i="57"/>
  <c r="DT31" i="57" s="1"/>
  <c r="FP31" i="57"/>
  <c r="DR31" i="57" s="1"/>
  <c r="FN31" i="57"/>
  <c r="DP31" i="57" s="1"/>
  <c r="FL31" i="57"/>
  <c r="DN31" i="57" s="1"/>
  <c r="FJ31" i="57"/>
  <c r="DL31" i="57" s="1"/>
  <c r="FH31" i="57"/>
  <c r="DJ31" i="57" s="1"/>
  <c r="FF31" i="57"/>
  <c r="DH31" i="57" s="1"/>
  <c r="FD31" i="57"/>
  <c r="DF31" i="57" s="1"/>
  <c r="FB31" i="57"/>
  <c r="DD31" i="57" s="1"/>
  <c r="EZ31" i="57"/>
  <c r="DB31" i="57" s="1"/>
  <c r="EX31" i="57"/>
  <c r="CZ31" i="57" s="1"/>
  <c r="EV31" i="57"/>
  <c r="CX31" i="57" s="1"/>
  <c r="ET31" i="57"/>
  <c r="CV31" i="57" s="1"/>
  <c r="ER31" i="57"/>
  <c r="CT31" i="57" s="1"/>
  <c r="EP31" i="57"/>
  <c r="CR31" i="57" s="1"/>
  <c r="EN31" i="57"/>
  <c r="CP31" i="57" s="1"/>
  <c r="EL31" i="57"/>
  <c r="CN31" i="57" s="1"/>
  <c r="CO17" i="58" l="1"/>
  <c r="CS17" i="58"/>
  <c r="CN16" i="58"/>
  <c r="CR16" i="58"/>
  <c r="CO15" i="58"/>
  <c r="CN14" i="58"/>
  <c r="EP7" i="58"/>
  <c r="EX7" i="58"/>
  <c r="CZ7" i="58" s="1"/>
  <c r="FF7" i="58"/>
  <c r="DH7" i="58" s="1"/>
  <c r="FN7" i="58"/>
  <c r="DP7" i="58" s="1"/>
  <c r="FV7" i="58"/>
  <c r="DX7" i="58" s="1"/>
  <c r="GD7" i="58"/>
  <c r="EF7" i="58" s="1"/>
  <c r="EQ7" i="58"/>
  <c r="CS7" i="58" s="1"/>
  <c r="EY7" i="58"/>
  <c r="DA7" i="58" s="1"/>
  <c r="FG7" i="58"/>
  <c r="DI7" i="58" s="1"/>
  <c r="FO7" i="58"/>
  <c r="DQ7" i="58" s="1"/>
  <c r="FW7" i="58"/>
  <c r="DY7" i="58" s="1"/>
  <c r="GE7" i="58"/>
  <c r="EG7" i="58" s="1"/>
  <c r="FY10" i="57"/>
  <c r="EA10" i="57" s="1"/>
  <c r="FQ10" i="57"/>
  <c r="DS10" i="57" s="1"/>
  <c r="FJ10" i="57"/>
  <c r="DL10" i="57" s="1"/>
  <c r="EP10" i="57"/>
  <c r="CR10" i="57" s="1"/>
  <c r="FY8" i="57"/>
  <c r="EA8" i="57" s="1"/>
  <c r="GF8" i="57"/>
  <c r="EH8" i="57" s="1"/>
  <c r="FX8" i="57"/>
  <c r="DZ8" i="57" s="1"/>
  <c r="GG15" i="57"/>
  <c r="FY15" i="57"/>
  <c r="EA15" i="57" s="1"/>
  <c r="FQ15" i="57"/>
  <c r="DS15" i="57" s="1"/>
  <c r="FI15" i="57"/>
  <c r="DK15" i="57" s="1"/>
  <c r="FA15" i="57"/>
  <c r="DC15" i="57" s="1"/>
  <c r="EW15" i="57"/>
  <c r="CY15" i="57" s="1"/>
  <c r="ES15" i="57"/>
  <c r="CU15" i="57" s="1"/>
  <c r="EO15" i="57"/>
  <c r="GF15" i="57"/>
  <c r="EH15" i="57" s="1"/>
  <c r="GB15" i="57"/>
  <c r="ED15" i="57" s="1"/>
  <c r="FX15" i="57"/>
  <c r="DZ15" i="57" s="1"/>
  <c r="FT15" i="57"/>
  <c r="DV15" i="57" s="1"/>
  <c r="FP15" i="57"/>
  <c r="DR15" i="57" s="1"/>
  <c r="FL15" i="57"/>
  <c r="DN15" i="57" s="1"/>
  <c r="FH15" i="57"/>
  <c r="DJ15" i="57" s="1"/>
  <c r="FD15" i="57"/>
  <c r="DF15" i="57" s="1"/>
  <c r="EZ15" i="57"/>
  <c r="DB15" i="57" s="1"/>
  <c r="EV15" i="57"/>
  <c r="CX15" i="57" s="1"/>
  <c r="ER15" i="57"/>
  <c r="CT15" i="57" s="1"/>
  <c r="EN15" i="57"/>
  <c r="GD20" i="57"/>
  <c r="EF20" i="57" s="1"/>
  <c r="FZ20" i="57"/>
  <c r="EB20" i="57" s="1"/>
  <c r="FV20" i="57"/>
  <c r="DX20" i="57" s="1"/>
  <c r="FR20" i="57"/>
  <c r="DT20" i="57" s="1"/>
  <c r="FN20" i="57"/>
  <c r="DP20" i="57" s="1"/>
  <c r="FJ20" i="57"/>
  <c r="DL20" i="57" s="1"/>
  <c r="FF20" i="57"/>
  <c r="DH20" i="57" s="1"/>
  <c r="FB20" i="57"/>
  <c r="DD20" i="57" s="1"/>
  <c r="EX20" i="57"/>
  <c r="CZ20" i="57" s="1"/>
  <c r="ET20" i="57"/>
  <c r="CV20" i="57" s="1"/>
  <c r="EP20" i="57"/>
  <c r="CR20" i="57" s="1"/>
  <c r="EL20" i="57"/>
  <c r="CN20" i="57" s="1"/>
  <c r="GE20" i="57"/>
  <c r="EG20" i="57" s="1"/>
  <c r="GA20" i="57"/>
  <c r="EC20" i="57" s="1"/>
  <c r="FW20" i="57"/>
  <c r="DY20" i="57" s="1"/>
  <c r="FS20" i="57"/>
  <c r="DU20" i="57" s="1"/>
  <c r="FO20" i="57"/>
  <c r="DQ20" i="57" s="1"/>
  <c r="FK20" i="57"/>
  <c r="DM20" i="57" s="1"/>
  <c r="FG20" i="57"/>
  <c r="DI20" i="57" s="1"/>
  <c r="FC20" i="57"/>
  <c r="DE20" i="57" s="1"/>
  <c r="EY20" i="57"/>
  <c r="DA20" i="57" s="1"/>
  <c r="EU20" i="57"/>
  <c r="CW20" i="57" s="1"/>
  <c r="EQ20" i="57"/>
  <c r="CS20" i="57" s="1"/>
  <c r="EM20" i="57"/>
  <c r="CO20" i="57" s="1"/>
  <c r="GE21" i="57"/>
  <c r="EG21" i="57" s="1"/>
  <c r="GA21" i="57"/>
  <c r="EC21" i="57" s="1"/>
  <c r="FW21" i="57"/>
  <c r="DY21" i="57" s="1"/>
  <c r="FS21" i="57"/>
  <c r="DU21" i="57" s="1"/>
  <c r="FO21" i="57"/>
  <c r="DQ21" i="57" s="1"/>
  <c r="FK21" i="57"/>
  <c r="DM21" i="57" s="1"/>
  <c r="FG21" i="57"/>
  <c r="DI21" i="57" s="1"/>
  <c r="FC21" i="57"/>
  <c r="DE21" i="57" s="1"/>
  <c r="EY21" i="57"/>
  <c r="DA21" i="57" s="1"/>
  <c r="EU21" i="57"/>
  <c r="CW21" i="57" s="1"/>
  <c r="EQ21" i="57"/>
  <c r="CS21" i="57" s="1"/>
  <c r="EM21" i="57"/>
  <c r="CO21" i="57" s="1"/>
  <c r="GD21" i="57"/>
  <c r="EF21" i="57" s="1"/>
  <c r="FZ21" i="57"/>
  <c r="EB21" i="57" s="1"/>
  <c r="FV21" i="57"/>
  <c r="DX21" i="57" s="1"/>
  <c r="FR21" i="57"/>
  <c r="DT21" i="57" s="1"/>
  <c r="FN21" i="57"/>
  <c r="DP21" i="57" s="1"/>
  <c r="FJ21" i="57"/>
  <c r="DL21" i="57" s="1"/>
  <c r="FF21" i="57"/>
  <c r="DH21" i="57" s="1"/>
  <c r="FB21" i="57"/>
  <c r="DD21" i="57" s="1"/>
  <c r="EX21" i="57"/>
  <c r="CZ21" i="57" s="1"/>
  <c r="ET21" i="57"/>
  <c r="CV21" i="57" s="1"/>
  <c r="EP21" i="57"/>
  <c r="CR21" i="57" s="1"/>
  <c r="EL21" i="57"/>
  <c r="CN21" i="57" s="1"/>
  <c r="GD22" i="57"/>
  <c r="EF22" i="57" s="1"/>
  <c r="FZ22" i="57"/>
  <c r="EB22" i="57" s="1"/>
  <c r="FV22" i="57"/>
  <c r="DX22" i="57" s="1"/>
  <c r="FR22" i="57"/>
  <c r="DT22" i="57" s="1"/>
  <c r="FN22" i="57"/>
  <c r="DP22" i="57" s="1"/>
  <c r="FJ22" i="57"/>
  <c r="DL22" i="57" s="1"/>
  <c r="FF22" i="57"/>
  <c r="DH22" i="57" s="1"/>
  <c r="FB22" i="57"/>
  <c r="DD22" i="57" s="1"/>
  <c r="EX22" i="57"/>
  <c r="CZ22" i="57" s="1"/>
  <c r="ET22" i="57"/>
  <c r="CV22" i="57" s="1"/>
  <c r="EP22" i="57"/>
  <c r="CR22" i="57" s="1"/>
  <c r="EL22" i="57"/>
  <c r="CN22" i="57" s="1"/>
  <c r="EO22" i="57"/>
  <c r="CQ22" i="57" s="1"/>
  <c r="ES22" i="57"/>
  <c r="CU22" i="57" s="1"/>
  <c r="EW22" i="57"/>
  <c r="CY22" i="57" s="1"/>
  <c r="FA22" i="57"/>
  <c r="DC22" i="57" s="1"/>
  <c r="FE22" i="57"/>
  <c r="DG22" i="57" s="1"/>
  <c r="FI22" i="57"/>
  <c r="DK22" i="57" s="1"/>
  <c r="FM22" i="57"/>
  <c r="DO22" i="57" s="1"/>
  <c r="FQ22" i="57"/>
  <c r="DS22" i="57" s="1"/>
  <c r="FU22" i="57"/>
  <c r="DW22" i="57" s="1"/>
  <c r="FY22" i="57"/>
  <c r="EA22" i="57" s="1"/>
  <c r="GC22" i="57"/>
  <c r="EE22" i="57" s="1"/>
  <c r="GG22" i="57"/>
  <c r="ER22" i="57"/>
  <c r="CT22" i="57" s="1"/>
  <c r="EZ22" i="57"/>
  <c r="DB22" i="57" s="1"/>
  <c r="FH22" i="57"/>
  <c r="DJ22" i="57" s="1"/>
  <c r="FP22" i="57"/>
  <c r="DR22" i="57" s="1"/>
  <c r="FX22" i="57"/>
  <c r="DZ22" i="57" s="1"/>
  <c r="GF22" i="57"/>
  <c r="EH22" i="57" s="1"/>
  <c r="ER21" i="57"/>
  <c r="CT21" i="57" s="1"/>
  <c r="EZ21" i="57"/>
  <c r="DB21" i="57" s="1"/>
  <c r="FH21" i="57"/>
  <c r="DJ21" i="57" s="1"/>
  <c r="FP21" i="57"/>
  <c r="DR21" i="57" s="1"/>
  <c r="FX21" i="57"/>
  <c r="DZ21" i="57" s="1"/>
  <c r="GF21" i="57"/>
  <c r="EH21" i="57" s="1"/>
  <c r="ES21" i="57"/>
  <c r="CU21" i="57" s="1"/>
  <c r="FA21" i="57"/>
  <c r="DC21" i="57" s="1"/>
  <c r="FI21" i="57"/>
  <c r="DK21" i="57" s="1"/>
  <c r="FQ21" i="57"/>
  <c r="DS21" i="57" s="1"/>
  <c r="FY21" i="57"/>
  <c r="EA21" i="57" s="1"/>
  <c r="GG21" i="57"/>
  <c r="ES20" i="57"/>
  <c r="CU20" i="57" s="1"/>
  <c r="FA20" i="57"/>
  <c r="DC20" i="57" s="1"/>
  <c r="FI20" i="57"/>
  <c r="DK20" i="57" s="1"/>
  <c r="FQ20" i="57"/>
  <c r="DS20" i="57" s="1"/>
  <c r="FY20" i="57"/>
  <c r="EA20" i="57" s="1"/>
  <c r="GG20" i="57"/>
  <c r="ER20" i="57"/>
  <c r="CT20" i="57" s="1"/>
  <c r="EZ20" i="57"/>
  <c r="DB20" i="57" s="1"/>
  <c r="FH20" i="57"/>
  <c r="DJ20" i="57" s="1"/>
  <c r="FP20" i="57"/>
  <c r="DR20" i="57" s="1"/>
  <c r="FX20" i="57"/>
  <c r="DZ20" i="57" s="1"/>
  <c r="GF20" i="57"/>
  <c r="EH20" i="57" s="1"/>
  <c r="EL15" i="57"/>
  <c r="ET15" i="57"/>
  <c r="CV15" i="57" s="1"/>
  <c r="FB15" i="57"/>
  <c r="DD15" i="57" s="1"/>
  <c r="FJ15" i="57"/>
  <c r="DL15" i="57" s="1"/>
  <c r="FR15" i="57"/>
  <c r="DT15" i="57" s="1"/>
  <c r="FZ15" i="57"/>
  <c r="EB15" i="57" s="1"/>
  <c r="EM15" i="57"/>
  <c r="EU15" i="57"/>
  <c r="CW15" i="57" s="1"/>
  <c r="FE15" i="57"/>
  <c r="DG15" i="57" s="1"/>
  <c r="FU15" i="57"/>
  <c r="DW15" i="57" s="1"/>
  <c r="GG13" i="57"/>
  <c r="FA10" i="57"/>
  <c r="DC10" i="57" s="1"/>
  <c r="FB8" i="57"/>
  <c r="DD8" i="57" s="1"/>
  <c r="EQ9" i="58"/>
  <c r="CS9" i="58" s="1"/>
  <c r="FG9" i="58"/>
  <c r="DI9" i="58" s="1"/>
  <c r="FW9" i="58"/>
  <c r="DY9" i="58" s="1"/>
  <c r="ES9" i="58"/>
  <c r="CU9" i="58" s="1"/>
  <c r="FI9" i="58"/>
  <c r="DK9" i="58" s="1"/>
  <c r="FY9" i="58"/>
  <c r="EA9" i="58" s="1"/>
  <c r="EN9" i="58"/>
  <c r="EV9" i="58"/>
  <c r="CX9" i="58" s="1"/>
  <c r="FD9" i="58"/>
  <c r="DF9" i="58" s="1"/>
  <c r="FL9" i="58"/>
  <c r="DN9" i="58" s="1"/>
  <c r="FT9" i="58"/>
  <c r="DV9" i="58" s="1"/>
  <c r="GB9" i="58"/>
  <c r="ED9" i="58" s="1"/>
  <c r="EN7" i="58"/>
  <c r="ER7" i="58"/>
  <c r="CT7" i="58" s="1"/>
  <c r="EV7" i="58"/>
  <c r="CX7" i="58" s="1"/>
  <c r="EZ7" i="58"/>
  <c r="DB7" i="58" s="1"/>
  <c r="FD7" i="58"/>
  <c r="DF7" i="58" s="1"/>
  <c r="FH7" i="58"/>
  <c r="DJ7" i="58" s="1"/>
  <c r="FL7" i="58"/>
  <c r="DN7" i="58" s="1"/>
  <c r="FP7" i="58"/>
  <c r="DR7" i="58" s="1"/>
  <c r="FT7" i="58"/>
  <c r="DV7" i="58" s="1"/>
  <c r="FX7" i="58"/>
  <c r="DZ7" i="58" s="1"/>
  <c r="GB7" i="58"/>
  <c r="ED7" i="58" s="1"/>
  <c r="GF7" i="58"/>
  <c r="EH7" i="58" s="1"/>
  <c r="EO7" i="58"/>
  <c r="ES7" i="58"/>
  <c r="CU7" i="58" s="1"/>
  <c r="EW7" i="58"/>
  <c r="CY7" i="58" s="1"/>
  <c r="FA7" i="58"/>
  <c r="DC7" i="58" s="1"/>
  <c r="FE7" i="58"/>
  <c r="DG7" i="58" s="1"/>
  <c r="FI7" i="58"/>
  <c r="DK7" i="58" s="1"/>
  <c r="FM7" i="58"/>
  <c r="DO7" i="58" s="1"/>
  <c r="FQ7" i="58"/>
  <c r="DS7" i="58" s="1"/>
  <c r="FU7" i="58"/>
  <c r="DW7" i="58" s="1"/>
  <c r="FY7" i="58"/>
  <c r="EA7" i="58" s="1"/>
  <c r="GC7" i="58"/>
  <c r="EE7" i="58" s="1"/>
  <c r="EM9" i="58"/>
  <c r="EU9" i="58"/>
  <c r="CW9" i="58" s="1"/>
  <c r="FC9" i="58"/>
  <c r="DE9" i="58" s="1"/>
  <c r="FK9" i="58"/>
  <c r="DM9" i="58" s="1"/>
  <c r="FS9" i="58"/>
  <c r="DU9" i="58" s="1"/>
  <c r="GA9" i="58"/>
  <c r="EC9" i="58" s="1"/>
  <c r="EO9" i="58"/>
  <c r="EW9" i="58"/>
  <c r="CY9" i="58" s="1"/>
  <c r="FE9" i="58"/>
  <c r="DG9" i="58" s="1"/>
  <c r="FM9" i="58"/>
  <c r="DO9" i="58" s="1"/>
  <c r="FU9" i="58"/>
  <c r="DW9" i="58" s="1"/>
  <c r="GC9" i="58"/>
  <c r="EE9" i="58" s="1"/>
  <c r="EL9" i="58"/>
  <c r="EP9" i="58"/>
  <c r="CR9" i="58" s="1"/>
  <c r="ET9" i="58"/>
  <c r="CV9" i="58" s="1"/>
  <c r="EX9" i="58"/>
  <c r="CZ9" i="58" s="1"/>
  <c r="FB9" i="58"/>
  <c r="DD9" i="58" s="1"/>
  <c r="FF9" i="58"/>
  <c r="DH9" i="58" s="1"/>
  <c r="FJ9" i="58"/>
  <c r="DL9" i="58" s="1"/>
  <c r="FN9" i="58"/>
  <c r="DP9" i="58" s="1"/>
  <c r="FR9" i="58"/>
  <c r="DT9" i="58" s="1"/>
  <c r="FV9" i="58"/>
  <c r="DX9" i="58" s="1"/>
  <c r="FZ9" i="58"/>
  <c r="EB9" i="58" s="1"/>
  <c r="EM13" i="58"/>
  <c r="EQ13" i="58"/>
  <c r="CS13" i="58" s="1"/>
  <c r="EU13" i="58"/>
  <c r="CW13" i="58" s="1"/>
  <c r="EY13" i="58"/>
  <c r="DA13" i="58" s="1"/>
  <c r="FC13" i="58"/>
  <c r="DE13" i="58" s="1"/>
  <c r="FG13" i="58"/>
  <c r="DI13" i="58" s="1"/>
  <c r="FK13" i="58"/>
  <c r="DM13" i="58" s="1"/>
  <c r="FO13" i="58"/>
  <c r="DQ13" i="58" s="1"/>
  <c r="FS13" i="58"/>
  <c r="DU13" i="58" s="1"/>
  <c r="FW13" i="58"/>
  <c r="DY13" i="58" s="1"/>
  <c r="GA13" i="58"/>
  <c r="EC13" i="58" s="1"/>
  <c r="GE13" i="58"/>
  <c r="EG13" i="58" s="1"/>
  <c r="EL13" i="58"/>
  <c r="EP13" i="58"/>
  <c r="ET13" i="58"/>
  <c r="CV13" i="58" s="1"/>
  <c r="EX13" i="58"/>
  <c r="CZ13" i="58" s="1"/>
  <c r="FB13" i="58"/>
  <c r="DD13" i="58" s="1"/>
  <c r="FF13" i="58"/>
  <c r="DH13" i="58" s="1"/>
  <c r="FJ13" i="58"/>
  <c r="DL13" i="58" s="1"/>
  <c r="FN13" i="58"/>
  <c r="DP13" i="58" s="1"/>
  <c r="FR13" i="58"/>
  <c r="DT13" i="58" s="1"/>
  <c r="FV13" i="58"/>
  <c r="DX13" i="58" s="1"/>
  <c r="FZ13" i="58"/>
  <c r="EB13" i="58" s="1"/>
  <c r="ES8" i="58"/>
  <c r="CU8" i="58" s="1"/>
  <c r="FI8" i="58"/>
  <c r="DK8" i="58" s="1"/>
  <c r="FY8" i="58"/>
  <c r="EA8" i="58" s="1"/>
  <c r="ER8" i="58"/>
  <c r="CT8" i="58" s="1"/>
  <c r="FH8" i="58"/>
  <c r="DJ8" i="58" s="1"/>
  <c r="FX8" i="58"/>
  <c r="DZ8" i="58" s="1"/>
  <c r="EP12" i="58"/>
  <c r="EX12" i="58"/>
  <c r="CZ12" i="58" s="1"/>
  <c r="FF12" i="58"/>
  <c r="DH12" i="58" s="1"/>
  <c r="FN12" i="58"/>
  <c r="DP12" i="58" s="1"/>
  <c r="FV12" i="58"/>
  <c r="DX12" i="58" s="1"/>
  <c r="GD12" i="58"/>
  <c r="EF12" i="58" s="1"/>
  <c r="EQ12" i="58"/>
  <c r="EY12" i="58"/>
  <c r="DA12" i="58" s="1"/>
  <c r="FG12" i="58"/>
  <c r="DI12" i="58" s="1"/>
  <c r="FO12" i="58"/>
  <c r="DQ12" i="58" s="1"/>
  <c r="FW12" i="58"/>
  <c r="DY12" i="58" s="1"/>
  <c r="GE12" i="58"/>
  <c r="EG12" i="58" s="1"/>
  <c r="EO8" i="58"/>
  <c r="EW8" i="58"/>
  <c r="CY8" i="58" s="1"/>
  <c r="FE8" i="58"/>
  <c r="DG8" i="58" s="1"/>
  <c r="FM8" i="58"/>
  <c r="DO8" i="58" s="1"/>
  <c r="FU8" i="58"/>
  <c r="DW8" i="58" s="1"/>
  <c r="GC8" i="58"/>
  <c r="EE8" i="58" s="1"/>
  <c r="EN8" i="58"/>
  <c r="EV8" i="58"/>
  <c r="CX8" i="58" s="1"/>
  <c r="FD8" i="58"/>
  <c r="DF8" i="58" s="1"/>
  <c r="FL8" i="58"/>
  <c r="DN8" i="58" s="1"/>
  <c r="FT8" i="58"/>
  <c r="DV8" i="58" s="1"/>
  <c r="GB8" i="58"/>
  <c r="ED8" i="58" s="1"/>
  <c r="EO11" i="58"/>
  <c r="EW11" i="58"/>
  <c r="CY11" i="58" s="1"/>
  <c r="FE11" i="58"/>
  <c r="DG11" i="58" s="1"/>
  <c r="FM11" i="58"/>
  <c r="DO11" i="58" s="1"/>
  <c r="FU11" i="58"/>
  <c r="DW11" i="58" s="1"/>
  <c r="GC11" i="58"/>
  <c r="EE11" i="58" s="1"/>
  <c r="EN11" i="58"/>
  <c r="EV11" i="58"/>
  <c r="CX11" i="58" s="1"/>
  <c r="FD11" i="58"/>
  <c r="DF11" i="58" s="1"/>
  <c r="FL11" i="58"/>
  <c r="DN11" i="58" s="1"/>
  <c r="FT11" i="58"/>
  <c r="DV11" i="58" s="1"/>
  <c r="GB11" i="58"/>
  <c r="ED11" i="58" s="1"/>
  <c r="EM8" i="58"/>
  <c r="EQ8" i="58"/>
  <c r="CS8" i="58" s="1"/>
  <c r="EU8" i="58"/>
  <c r="CW8" i="58" s="1"/>
  <c r="EY8" i="58"/>
  <c r="DA8" i="58" s="1"/>
  <c r="FC8" i="58"/>
  <c r="DE8" i="58" s="1"/>
  <c r="FG8" i="58"/>
  <c r="DI8" i="58" s="1"/>
  <c r="FK8" i="58"/>
  <c r="DM8" i="58" s="1"/>
  <c r="FO8" i="58"/>
  <c r="DQ8" i="58" s="1"/>
  <c r="FS8" i="58"/>
  <c r="DU8" i="58" s="1"/>
  <c r="FW8" i="58"/>
  <c r="DY8" i="58" s="1"/>
  <c r="GA8" i="58"/>
  <c r="EC8" i="58" s="1"/>
  <c r="GE8" i="58"/>
  <c r="EG8" i="58" s="1"/>
  <c r="EL8" i="58"/>
  <c r="EP8" i="58"/>
  <c r="ET8" i="58"/>
  <c r="CV8" i="58" s="1"/>
  <c r="EX8" i="58"/>
  <c r="CZ8" i="58" s="1"/>
  <c r="FB8" i="58"/>
  <c r="DD8" i="58" s="1"/>
  <c r="FF8" i="58"/>
  <c r="DH8" i="58" s="1"/>
  <c r="FJ8" i="58"/>
  <c r="DL8" i="58" s="1"/>
  <c r="FN8" i="58"/>
  <c r="DP8" i="58" s="1"/>
  <c r="FR8" i="58"/>
  <c r="DT8" i="58" s="1"/>
  <c r="FV8" i="58"/>
  <c r="DX8" i="58" s="1"/>
  <c r="FZ8" i="58"/>
  <c r="EB8" i="58" s="1"/>
  <c r="EM11" i="58"/>
  <c r="EQ11" i="58"/>
  <c r="CS11" i="58" s="1"/>
  <c r="EU11" i="58"/>
  <c r="CW11" i="58" s="1"/>
  <c r="EY11" i="58"/>
  <c r="DA11" i="58" s="1"/>
  <c r="FC11" i="58"/>
  <c r="DE11" i="58" s="1"/>
  <c r="FG11" i="58"/>
  <c r="DI11" i="58" s="1"/>
  <c r="FK11" i="58"/>
  <c r="DM11" i="58" s="1"/>
  <c r="FO11" i="58"/>
  <c r="DQ11" i="58" s="1"/>
  <c r="FS11" i="58"/>
  <c r="DU11" i="58" s="1"/>
  <c r="FW11" i="58"/>
  <c r="DY11" i="58" s="1"/>
  <c r="GA11" i="58"/>
  <c r="EC11" i="58" s="1"/>
  <c r="GE11" i="58"/>
  <c r="EG11" i="58" s="1"/>
  <c r="EL11" i="58"/>
  <c r="EP11" i="58"/>
  <c r="CR11" i="58" s="1"/>
  <c r="ET11" i="58"/>
  <c r="CV11" i="58" s="1"/>
  <c r="EX11" i="58"/>
  <c r="CZ11" i="58" s="1"/>
  <c r="FB11" i="58"/>
  <c r="DD11" i="58" s="1"/>
  <c r="FF11" i="58"/>
  <c r="DH11" i="58" s="1"/>
  <c r="FJ11" i="58"/>
  <c r="DL11" i="58" s="1"/>
  <c r="FN11" i="58"/>
  <c r="DP11" i="58" s="1"/>
  <c r="FR11" i="58"/>
  <c r="DT11" i="58" s="1"/>
  <c r="FV11" i="58"/>
  <c r="DX11" i="58" s="1"/>
  <c r="FZ11" i="58"/>
  <c r="EB11" i="58" s="1"/>
  <c r="EN12" i="58"/>
  <c r="ER12" i="58"/>
  <c r="CT12" i="58" s="1"/>
  <c r="EV12" i="58"/>
  <c r="CX12" i="58" s="1"/>
  <c r="EZ12" i="58"/>
  <c r="DB12" i="58" s="1"/>
  <c r="FD12" i="58"/>
  <c r="DF12" i="58" s="1"/>
  <c r="FH12" i="58"/>
  <c r="DJ12" i="58" s="1"/>
  <c r="FL12" i="58"/>
  <c r="DN12" i="58" s="1"/>
  <c r="FP12" i="58"/>
  <c r="DR12" i="58" s="1"/>
  <c r="FT12" i="58"/>
  <c r="DV12" i="58" s="1"/>
  <c r="FX12" i="58"/>
  <c r="DZ12" i="58" s="1"/>
  <c r="GB12" i="58"/>
  <c r="ED12" i="58" s="1"/>
  <c r="GF12" i="58"/>
  <c r="EH12" i="58" s="1"/>
  <c r="EO12" i="58"/>
  <c r="ES12" i="58"/>
  <c r="CU12" i="58" s="1"/>
  <c r="EW12" i="58"/>
  <c r="CY12" i="58" s="1"/>
  <c r="FA12" i="58"/>
  <c r="DC12" i="58" s="1"/>
  <c r="FE12" i="58"/>
  <c r="DG12" i="58" s="1"/>
  <c r="FI12" i="58"/>
  <c r="DK12" i="58" s="1"/>
  <c r="FM12" i="58"/>
  <c r="DO12" i="58" s="1"/>
  <c r="FQ12" i="58"/>
  <c r="DS12" i="58" s="1"/>
  <c r="FU12" i="58"/>
  <c r="DW12" i="58" s="1"/>
  <c r="FY12" i="58"/>
  <c r="EA12" i="58" s="1"/>
  <c r="GC12" i="58"/>
  <c r="EE12" i="58" s="1"/>
  <c r="CO13" i="58"/>
  <c r="CP7" i="58"/>
  <c r="EJ24" i="58"/>
  <c r="O24" i="58" s="1"/>
  <c r="GF23" i="58"/>
  <c r="EH23" i="58" s="1"/>
  <c r="GD23" i="58"/>
  <c r="EF23" i="58" s="1"/>
  <c r="GB23" i="58"/>
  <c r="ED23" i="58" s="1"/>
  <c r="FZ23" i="58"/>
  <c r="EB23" i="58" s="1"/>
  <c r="FX23" i="58"/>
  <c r="DZ23" i="58" s="1"/>
  <c r="FV23" i="58"/>
  <c r="DX23" i="58" s="1"/>
  <c r="FT23" i="58"/>
  <c r="DV23" i="58" s="1"/>
  <c r="FR23" i="58"/>
  <c r="DT23" i="58" s="1"/>
  <c r="FP23" i="58"/>
  <c r="DR23" i="58" s="1"/>
  <c r="FN23" i="58"/>
  <c r="DP23" i="58" s="1"/>
  <c r="FL23" i="58"/>
  <c r="DN23" i="58" s="1"/>
  <c r="FJ23" i="58"/>
  <c r="DL23" i="58" s="1"/>
  <c r="FH23" i="58"/>
  <c r="DJ23" i="58" s="1"/>
  <c r="FF23" i="58"/>
  <c r="DH23" i="58" s="1"/>
  <c r="FD23" i="58"/>
  <c r="DF23" i="58" s="1"/>
  <c r="FB23" i="58"/>
  <c r="DD23" i="58" s="1"/>
  <c r="EZ23" i="58"/>
  <c r="DB23" i="58" s="1"/>
  <c r="EX23" i="58"/>
  <c r="CZ23" i="58" s="1"/>
  <c r="EV23" i="58"/>
  <c r="CX23" i="58" s="1"/>
  <c r="ET23" i="58"/>
  <c r="CV23" i="58" s="1"/>
  <c r="ER23" i="58"/>
  <c r="CT23" i="58" s="1"/>
  <c r="EP23" i="58"/>
  <c r="CR23" i="58" s="1"/>
  <c r="EN23" i="58"/>
  <c r="CP23" i="58" s="1"/>
  <c r="EL23" i="58"/>
  <c r="CN23" i="58" s="1"/>
  <c r="GG23" i="58"/>
  <c r="GE23" i="58"/>
  <c r="EG23" i="58" s="1"/>
  <c r="GC23" i="58"/>
  <c r="EE23" i="58" s="1"/>
  <c r="GA23" i="58"/>
  <c r="EC23" i="58" s="1"/>
  <c r="FY23" i="58"/>
  <c r="EA23" i="58" s="1"/>
  <c r="FW23" i="58"/>
  <c r="DY23" i="58" s="1"/>
  <c r="FU23" i="58"/>
  <c r="DW23" i="58" s="1"/>
  <c r="FS23" i="58"/>
  <c r="DU23" i="58" s="1"/>
  <c r="FQ23" i="58"/>
  <c r="DS23" i="58" s="1"/>
  <c r="FO23" i="58"/>
  <c r="DQ23" i="58" s="1"/>
  <c r="FM23" i="58"/>
  <c r="DO23" i="58" s="1"/>
  <c r="FK23" i="58"/>
  <c r="DM23" i="58" s="1"/>
  <c r="FI23" i="58"/>
  <c r="DK23" i="58" s="1"/>
  <c r="FG23" i="58"/>
  <c r="DI23" i="58" s="1"/>
  <c r="FE23" i="58"/>
  <c r="DG23" i="58" s="1"/>
  <c r="FC23" i="58"/>
  <c r="DE23" i="58" s="1"/>
  <c r="FA23" i="58"/>
  <c r="DC23" i="58" s="1"/>
  <c r="EY23" i="58"/>
  <c r="DA23" i="58" s="1"/>
  <c r="EW23" i="58"/>
  <c r="CY23" i="58" s="1"/>
  <c r="EU23" i="58"/>
  <c r="CW23" i="58" s="1"/>
  <c r="ES23" i="58"/>
  <c r="CU23" i="58" s="1"/>
  <c r="EQ23" i="58"/>
  <c r="CS23" i="58" s="1"/>
  <c r="EO23" i="58"/>
  <c r="CQ23" i="58" s="1"/>
  <c r="EM23" i="58"/>
  <c r="CO23" i="58" s="1"/>
  <c r="CQ17" i="58"/>
  <c r="CP17" i="58"/>
  <c r="CT17" i="58"/>
  <c r="CP16" i="58"/>
  <c r="CT16" i="58"/>
  <c r="CQ16" i="58"/>
  <c r="CQ15" i="58"/>
  <c r="CP15" i="58"/>
  <c r="CP14" i="58"/>
  <c r="CQ14" i="58"/>
  <c r="CQ13" i="58"/>
  <c r="CP13" i="58"/>
  <c r="CP12" i="58"/>
  <c r="CQ12" i="58"/>
  <c r="CQ11" i="58"/>
  <c r="CN7" i="58"/>
  <c r="CR7" i="58"/>
  <c r="CO7" i="58"/>
  <c r="CO9" i="58"/>
  <c r="CQ9" i="58"/>
  <c r="CN9" i="58"/>
  <c r="CO8" i="58"/>
  <c r="CR8" i="58"/>
  <c r="EJ30" i="58"/>
  <c r="O30" i="58" s="1"/>
  <c r="EJ28" i="58"/>
  <c r="O28" i="58" s="1"/>
  <c r="EJ26" i="58"/>
  <c r="O26" i="58" s="1"/>
  <c r="GG25" i="58"/>
  <c r="GE25" i="58"/>
  <c r="EG25" i="58" s="1"/>
  <c r="GC25" i="58"/>
  <c r="EE25" i="58" s="1"/>
  <c r="GA25" i="58"/>
  <c r="EC25" i="58" s="1"/>
  <c r="FY25" i="58"/>
  <c r="EA25" i="58" s="1"/>
  <c r="FW25" i="58"/>
  <c r="DY25" i="58" s="1"/>
  <c r="FU25" i="58"/>
  <c r="DW25" i="58" s="1"/>
  <c r="FS25" i="58"/>
  <c r="DU25" i="58" s="1"/>
  <c r="FQ25" i="58"/>
  <c r="DS25" i="58" s="1"/>
  <c r="FO25" i="58"/>
  <c r="DQ25" i="58" s="1"/>
  <c r="FM25" i="58"/>
  <c r="DO25" i="58" s="1"/>
  <c r="FK25" i="58"/>
  <c r="DM25" i="58" s="1"/>
  <c r="FI25" i="58"/>
  <c r="DK25" i="58" s="1"/>
  <c r="FG25" i="58"/>
  <c r="DI25" i="58" s="1"/>
  <c r="FE25" i="58"/>
  <c r="DG25" i="58" s="1"/>
  <c r="FC25" i="58"/>
  <c r="DE25" i="58" s="1"/>
  <c r="FA25" i="58"/>
  <c r="DC25" i="58" s="1"/>
  <c r="EY25" i="58"/>
  <c r="DA25" i="58" s="1"/>
  <c r="EW25" i="58"/>
  <c r="CY25" i="58" s="1"/>
  <c r="EU25" i="58"/>
  <c r="CW25" i="58" s="1"/>
  <c r="ES25" i="58"/>
  <c r="CU25" i="58" s="1"/>
  <c r="EQ25" i="58"/>
  <c r="CS25" i="58" s="1"/>
  <c r="EO25" i="58"/>
  <c r="CQ25" i="58" s="1"/>
  <c r="EM25" i="58"/>
  <c r="CO25" i="58" s="1"/>
  <c r="GF25" i="58"/>
  <c r="EH25" i="58" s="1"/>
  <c r="GD25" i="58"/>
  <c r="EF25" i="58" s="1"/>
  <c r="GB25" i="58"/>
  <c r="ED25" i="58" s="1"/>
  <c r="FZ25" i="58"/>
  <c r="EB25" i="58" s="1"/>
  <c r="FX25" i="58"/>
  <c r="DZ25" i="58" s="1"/>
  <c r="FV25" i="58"/>
  <c r="DX25" i="58" s="1"/>
  <c r="FT25" i="58"/>
  <c r="DV25" i="58" s="1"/>
  <c r="FR25" i="58"/>
  <c r="DT25" i="58" s="1"/>
  <c r="FP25" i="58"/>
  <c r="DR25" i="58" s="1"/>
  <c r="FN25" i="58"/>
  <c r="DP25" i="58" s="1"/>
  <c r="FL25" i="58"/>
  <c r="DN25" i="58" s="1"/>
  <c r="FJ25" i="58"/>
  <c r="DL25" i="58" s="1"/>
  <c r="FH25" i="58"/>
  <c r="DJ25" i="58" s="1"/>
  <c r="FF25" i="58"/>
  <c r="DH25" i="58" s="1"/>
  <c r="FD25" i="58"/>
  <c r="DF25" i="58" s="1"/>
  <c r="FB25" i="58"/>
  <c r="DD25" i="58" s="1"/>
  <c r="EZ25" i="58"/>
  <c r="DB25" i="58" s="1"/>
  <c r="EX25" i="58"/>
  <c r="CZ25" i="58" s="1"/>
  <c r="EV25" i="58"/>
  <c r="CX25" i="58" s="1"/>
  <c r="ET25" i="58"/>
  <c r="CV25" i="58" s="1"/>
  <c r="ER25" i="58"/>
  <c r="CT25" i="58" s="1"/>
  <c r="EP25" i="58"/>
  <c r="CR25" i="58" s="1"/>
  <c r="EN25" i="58"/>
  <c r="CP25" i="58" s="1"/>
  <c r="EL25" i="58"/>
  <c r="CN25" i="58" s="1"/>
  <c r="EJ22" i="58"/>
  <c r="O22" i="58" s="1"/>
  <c r="EJ21" i="58"/>
  <c r="O21" i="58" s="1"/>
  <c r="EJ19" i="58"/>
  <c r="O19" i="58" s="1"/>
  <c r="CN17" i="58"/>
  <c r="EJ17" i="58" s="1"/>
  <c r="O17" i="58" s="1"/>
  <c r="CR17" i="58"/>
  <c r="CO16" i="58"/>
  <c r="EJ16" i="58" s="1"/>
  <c r="O16" i="58" s="1"/>
  <c r="CS16" i="58"/>
  <c r="CN15" i="58"/>
  <c r="EJ15" i="58" s="1"/>
  <c r="O15" i="58" s="1"/>
  <c r="CO14" i="58"/>
  <c r="EJ14" i="58" s="1"/>
  <c r="O14" i="58" s="1"/>
  <c r="CN13" i="58"/>
  <c r="CR13" i="58"/>
  <c r="CO12" i="58"/>
  <c r="CS12" i="58"/>
  <c r="GG10" i="58"/>
  <c r="GE10" i="58"/>
  <c r="EG10" i="58" s="1"/>
  <c r="GC10" i="58"/>
  <c r="EE10" i="58" s="1"/>
  <c r="GA10" i="58"/>
  <c r="EC10" i="58" s="1"/>
  <c r="FY10" i="58"/>
  <c r="EA10" i="58" s="1"/>
  <c r="FW10" i="58"/>
  <c r="DY10" i="58" s="1"/>
  <c r="FU10" i="58"/>
  <c r="DW10" i="58" s="1"/>
  <c r="FS10" i="58"/>
  <c r="DU10" i="58" s="1"/>
  <c r="FQ10" i="58"/>
  <c r="DS10" i="58" s="1"/>
  <c r="FO10" i="58"/>
  <c r="DQ10" i="58" s="1"/>
  <c r="FM10" i="58"/>
  <c r="DO10" i="58" s="1"/>
  <c r="FK10" i="58"/>
  <c r="DM10" i="58" s="1"/>
  <c r="FI10" i="58"/>
  <c r="DK10" i="58" s="1"/>
  <c r="FG10" i="58"/>
  <c r="DI10" i="58" s="1"/>
  <c r="FE10" i="58"/>
  <c r="DG10" i="58" s="1"/>
  <c r="FC10" i="58"/>
  <c r="DE10" i="58" s="1"/>
  <c r="FA10" i="58"/>
  <c r="DC10" i="58" s="1"/>
  <c r="EY10" i="58"/>
  <c r="DA10" i="58" s="1"/>
  <c r="EW10" i="58"/>
  <c r="CY10" i="58" s="1"/>
  <c r="EU10" i="58"/>
  <c r="CW10" i="58" s="1"/>
  <c r="ES10" i="58"/>
  <c r="CU10" i="58" s="1"/>
  <c r="EQ10" i="58"/>
  <c r="CS10" i="58" s="1"/>
  <c r="EO10" i="58"/>
  <c r="EM10" i="58"/>
  <c r="GF10" i="58"/>
  <c r="EH10" i="58" s="1"/>
  <c r="GD10" i="58"/>
  <c r="EF10" i="58" s="1"/>
  <c r="GB10" i="58"/>
  <c r="ED10" i="58" s="1"/>
  <c r="FZ10" i="58"/>
  <c r="EB10" i="58" s="1"/>
  <c r="FX10" i="58"/>
  <c r="DZ10" i="58" s="1"/>
  <c r="FV10" i="58"/>
  <c r="DX10" i="58" s="1"/>
  <c r="FT10" i="58"/>
  <c r="DV10" i="58" s="1"/>
  <c r="FR10" i="58"/>
  <c r="DT10" i="58" s="1"/>
  <c r="FP10" i="58"/>
  <c r="DR10" i="58" s="1"/>
  <c r="FN10" i="58"/>
  <c r="DP10" i="58" s="1"/>
  <c r="FL10" i="58"/>
  <c r="DN10" i="58" s="1"/>
  <c r="FJ10" i="58"/>
  <c r="DL10" i="58" s="1"/>
  <c r="FH10" i="58"/>
  <c r="DJ10" i="58" s="1"/>
  <c r="FF10" i="58"/>
  <c r="DH10" i="58" s="1"/>
  <c r="FD10" i="58"/>
  <c r="DF10" i="58" s="1"/>
  <c r="FB10" i="58"/>
  <c r="DD10" i="58" s="1"/>
  <c r="EZ10" i="58"/>
  <c r="DB10" i="58" s="1"/>
  <c r="EX10" i="58"/>
  <c r="CZ10" i="58" s="1"/>
  <c r="EV10" i="58"/>
  <c r="CX10" i="58" s="1"/>
  <c r="ET10" i="58"/>
  <c r="CV10" i="58" s="1"/>
  <c r="ER10" i="58"/>
  <c r="CT10" i="58" s="1"/>
  <c r="EP10" i="58"/>
  <c r="CR10" i="58" s="1"/>
  <c r="EN10" i="58"/>
  <c r="EL10" i="58"/>
  <c r="CQ7" i="58"/>
  <c r="CP9" i="58"/>
  <c r="CP8" i="58"/>
  <c r="FP13" i="57"/>
  <c r="DR13" i="57" s="1"/>
  <c r="GA9" i="57"/>
  <c r="EC9" i="57" s="1"/>
  <c r="EL9" i="57"/>
  <c r="FE11" i="57"/>
  <c r="DG11" i="57" s="1"/>
  <c r="FU11" i="57"/>
  <c r="DW11" i="57" s="1"/>
  <c r="FA13" i="57"/>
  <c r="DC13" i="57" s="1"/>
  <c r="EQ11" i="57"/>
  <c r="CS11" i="57" s="1"/>
  <c r="EZ11" i="57"/>
  <c r="DB11" i="57" s="1"/>
  <c r="GF11" i="57"/>
  <c r="EH11" i="57" s="1"/>
  <c r="EO9" i="57"/>
  <c r="FI9" i="57"/>
  <c r="DK9" i="57" s="1"/>
  <c r="FB9" i="57"/>
  <c r="DD9" i="57" s="1"/>
  <c r="EU7" i="57"/>
  <c r="CW7" i="57" s="1"/>
  <c r="ET7" i="57"/>
  <c r="CV7" i="57" s="1"/>
  <c r="FG7" i="57"/>
  <c r="DI7" i="57" s="1"/>
  <c r="FU7" i="57"/>
  <c r="DW7" i="57" s="1"/>
  <c r="FJ7" i="57"/>
  <c r="DL7" i="57" s="1"/>
  <c r="EM7" i="57"/>
  <c r="GA7" i="57"/>
  <c r="EC7" i="57" s="1"/>
  <c r="FI7" i="57"/>
  <c r="DK7" i="57" s="1"/>
  <c r="EL7" i="57"/>
  <c r="FB7" i="57"/>
  <c r="DD7" i="57" s="1"/>
  <c r="FR7" i="57"/>
  <c r="DT7" i="57" s="1"/>
  <c r="EQ12" i="57"/>
  <c r="EY12" i="57"/>
  <c r="DA12" i="57" s="1"/>
  <c r="FG12" i="57"/>
  <c r="DI12" i="57" s="1"/>
  <c r="FO12" i="57"/>
  <c r="DQ12" i="57" s="1"/>
  <c r="FW12" i="57"/>
  <c r="DY12" i="57" s="1"/>
  <c r="GE12" i="57"/>
  <c r="EG12" i="57" s="1"/>
  <c r="EP12" i="57"/>
  <c r="EX12" i="57"/>
  <c r="CZ12" i="57" s="1"/>
  <c r="FF12" i="57"/>
  <c r="DH12" i="57" s="1"/>
  <c r="FN12" i="57"/>
  <c r="DP12" i="57" s="1"/>
  <c r="FV12" i="57"/>
  <c r="DX12" i="57" s="1"/>
  <c r="GD12" i="57"/>
  <c r="EF12" i="57" s="1"/>
  <c r="EO11" i="57"/>
  <c r="ER11" i="57"/>
  <c r="CT11" i="57" s="1"/>
  <c r="FH11" i="57"/>
  <c r="DJ11" i="57" s="1"/>
  <c r="FX11" i="57"/>
  <c r="DZ11" i="57" s="1"/>
  <c r="FM11" i="57"/>
  <c r="DO11" i="57" s="1"/>
  <c r="GC11" i="57"/>
  <c r="EE11" i="57" s="1"/>
  <c r="FG9" i="57"/>
  <c r="DI9" i="57" s="1"/>
  <c r="EU9" i="57"/>
  <c r="CW9" i="57" s="1"/>
  <c r="FU9" i="57"/>
  <c r="DW9" i="57" s="1"/>
  <c r="ET9" i="57"/>
  <c r="CV9" i="57" s="1"/>
  <c r="FN9" i="57"/>
  <c r="DP9" i="57" s="1"/>
  <c r="EO12" i="57"/>
  <c r="ES12" i="57"/>
  <c r="CU12" i="57" s="1"/>
  <c r="EW12" i="57"/>
  <c r="CY12" i="57" s="1"/>
  <c r="FA12" i="57"/>
  <c r="DC12" i="57" s="1"/>
  <c r="FE12" i="57"/>
  <c r="DG12" i="57" s="1"/>
  <c r="FI12" i="57"/>
  <c r="DK12" i="57" s="1"/>
  <c r="FM12" i="57"/>
  <c r="DO12" i="57" s="1"/>
  <c r="FQ12" i="57"/>
  <c r="DS12" i="57" s="1"/>
  <c r="FU12" i="57"/>
  <c r="DW12" i="57" s="1"/>
  <c r="FY12" i="57"/>
  <c r="EA12" i="57" s="1"/>
  <c r="GC12" i="57"/>
  <c r="EE12" i="57" s="1"/>
  <c r="GG12" i="57"/>
  <c r="EN12" i="57"/>
  <c r="ER12" i="57"/>
  <c r="CT12" i="57" s="1"/>
  <c r="EV12" i="57"/>
  <c r="CX12" i="57" s="1"/>
  <c r="EZ12" i="57"/>
  <c r="DB12" i="57" s="1"/>
  <c r="FD12" i="57"/>
  <c r="DF12" i="57" s="1"/>
  <c r="FH12" i="57"/>
  <c r="DJ12" i="57" s="1"/>
  <c r="FL12" i="57"/>
  <c r="DN12" i="57" s="1"/>
  <c r="FP12" i="57"/>
  <c r="DR12" i="57" s="1"/>
  <c r="FT12" i="57"/>
  <c r="DV12" i="57" s="1"/>
  <c r="FX12" i="57"/>
  <c r="DZ12" i="57" s="1"/>
  <c r="GB12" i="57"/>
  <c r="ED12" i="57" s="1"/>
  <c r="EY11" i="57"/>
  <c r="DA11" i="57" s="1"/>
  <c r="EW11" i="57"/>
  <c r="CY11" i="57" s="1"/>
  <c r="EN11" i="57"/>
  <c r="EV11" i="57"/>
  <c r="CX11" i="57" s="1"/>
  <c r="FD11" i="57"/>
  <c r="DF11" i="57" s="1"/>
  <c r="FL11" i="57"/>
  <c r="DN11" i="57" s="1"/>
  <c r="FT11" i="57"/>
  <c r="DV11" i="57" s="1"/>
  <c r="GB11" i="57"/>
  <c r="ED11" i="57" s="1"/>
  <c r="FI11" i="57"/>
  <c r="DK11" i="57" s="1"/>
  <c r="FQ11" i="57"/>
  <c r="DS11" i="57" s="1"/>
  <c r="FY11" i="57"/>
  <c r="EA11" i="57" s="1"/>
  <c r="GG11" i="57"/>
  <c r="EW7" i="57"/>
  <c r="CY7" i="57" s="1"/>
  <c r="FQ7" i="57"/>
  <c r="DS7" i="57" s="1"/>
  <c r="EO7" i="57"/>
  <c r="FA7" i="57"/>
  <c r="DC7" i="57" s="1"/>
  <c r="FO7" i="57"/>
  <c r="DQ7" i="57" s="1"/>
  <c r="GC7" i="57"/>
  <c r="EE7" i="57" s="1"/>
  <c r="EP7" i="57"/>
  <c r="EX7" i="57"/>
  <c r="CZ7" i="57" s="1"/>
  <c r="FF7" i="57"/>
  <c r="DH7" i="57" s="1"/>
  <c r="FN7" i="57"/>
  <c r="DP7" i="57" s="1"/>
  <c r="FV7" i="57"/>
  <c r="DX7" i="57" s="1"/>
  <c r="GD7" i="57"/>
  <c r="EF7" i="57" s="1"/>
  <c r="EZ13" i="57"/>
  <c r="DB13" i="57" s="1"/>
  <c r="GF13" i="57"/>
  <c r="EH13" i="57" s="1"/>
  <c r="FQ13" i="57"/>
  <c r="DS13" i="57" s="1"/>
  <c r="EY9" i="57"/>
  <c r="DA9" i="57" s="1"/>
  <c r="FQ9" i="57"/>
  <c r="DS9" i="57" s="1"/>
  <c r="EM9" i="57"/>
  <c r="FA9" i="57"/>
  <c r="DC9" i="57" s="1"/>
  <c r="FO9" i="57"/>
  <c r="DQ9" i="57" s="1"/>
  <c r="GC9" i="57"/>
  <c r="EE9" i="57" s="1"/>
  <c r="EP9" i="57"/>
  <c r="CR9" i="57" s="1"/>
  <c r="EX9" i="57"/>
  <c r="CZ9" i="57" s="1"/>
  <c r="FF9" i="57"/>
  <c r="DH9" i="57" s="1"/>
  <c r="FV9" i="57"/>
  <c r="DX9" i="57" s="1"/>
  <c r="ES7" i="57"/>
  <c r="CU7" i="57" s="1"/>
  <c r="FC7" i="57"/>
  <c r="DE7" i="57" s="1"/>
  <c r="FM7" i="57"/>
  <c r="DO7" i="57" s="1"/>
  <c r="FW7" i="57"/>
  <c r="DY7" i="57" s="1"/>
  <c r="GG7" i="57"/>
  <c r="EQ7" i="57"/>
  <c r="CS7" i="57" s="1"/>
  <c r="EY7" i="57"/>
  <c r="DA7" i="57" s="1"/>
  <c r="FE7" i="57"/>
  <c r="DG7" i="57" s="1"/>
  <c r="FK7" i="57"/>
  <c r="DM7" i="57" s="1"/>
  <c r="FS7" i="57"/>
  <c r="DU7" i="57" s="1"/>
  <c r="FY7" i="57"/>
  <c r="EA7" i="57" s="1"/>
  <c r="GE7" i="57"/>
  <c r="EG7" i="57" s="1"/>
  <c r="EN7" i="57"/>
  <c r="ER7" i="57"/>
  <c r="CT7" i="57" s="1"/>
  <c r="EV7" i="57"/>
  <c r="CX7" i="57" s="1"/>
  <c r="EZ7" i="57"/>
  <c r="DB7" i="57" s="1"/>
  <c r="FD7" i="57"/>
  <c r="DF7" i="57" s="1"/>
  <c r="FH7" i="57"/>
  <c r="DJ7" i="57" s="1"/>
  <c r="FL7" i="57"/>
  <c r="DN7" i="57" s="1"/>
  <c r="FP7" i="57"/>
  <c r="DR7" i="57" s="1"/>
  <c r="FT7" i="57"/>
  <c r="DV7" i="57" s="1"/>
  <c r="FX7" i="57"/>
  <c r="DZ7" i="57" s="1"/>
  <c r="GB7" i="57"/>
  <c r="ED7" i="57" s="1"/>
  <c r="FD8" i="57"/>
  <c r="DF8" i="57" s="1"/>
  <c r="EN8" i="57"/>
  <c r="FP8" i="57"/>
  <c r="DR8" i="57" s="1"/>
  <c r="ES8" i="57"/>
  <c r="CU8" i="57" s="1"/>
  <c r="FH10" i="57"/>
  <c r="DJ10" i="57" s="1"/>
  <c r="FL10" i="57"/>
  <c r="DN10" i="57" s="1"/>
  <c r="EU10" i="57"/>
  <c r="CW10" i="57" s="1"/>
  <c r="FZ10" i="57"/>
  <c r="EB10" i="57" s="1"/>
  <c r="FI10" i="57"/>
  <c r="DK10" i="57" s="1"/>
  <c r="ER13" i="57"/>
  <c r="CT13" i="57" s="1"/>
  <c r="FH13" i="57"/>
  <c r="DJ13" i="57" s="1"/>
  <c r="FX13" i="57"/>
  <c r="DZ13" i="57" s="1"/>
  <c r="ES13" i="57"/>
  <c r="CU13" i="57" s="1"/>
  <c r="FI13" i="57"/>
  <c r="DK13" i="57" s="1"/>
  <c r="CS12" i="57"/>
  <c r="FA8" i="57"/>
  <c r="DC8" i="57" s="1"/>
  <c r="CR12" i="57"/>
  <c r="FI8" i="57"/>
  <c r="DK8" i="57" s="1"/>
  <c r="FJ9" i="57"/>
  <c r="DL9" i="57" s="1"/>
  <c r="FR9" i="57"/>
  <c r="DT9" i="57" s="1"/>
  <c r="GD9" i="57"/>
  <c r="EF9" i="57" s="1"/>
  <c r="EM14" i="57"/>
  <c r="EQ14" i="57"/>
  <c r="CS14" i="57" s="1"/>
  <c r="EU14" i="57"/>
  <c r="CW14" i="57" s="1"/>
  <c r="EY14" i="57"/>
  <c r="DA14" i="57" s="1"/>
  <c r="FC14" i="57"/>
  <c r="DE14" i="57" s="1"/>
  <c r="FG14" i="57"/>
  <c r="DI14" i="57" s="1"/>
  <c r="FK14" i="57"/>
  <c r="DM14" i="57" s="1"/>
  <c r="FO14" i="57"/>
  <c r="DQ14" i="57" s="1"/>
  <c r="FS14" i="57"/>
  <c r="DU14" i="57" s="1"/>
  <c r="FW14" i="57"/>
  <c r="DY14" i="57" s="1"/>
  <c r="GA14" i="57"/>
  <c r="EC14" i="57" s="1"/>
  <c r="GE14" i="57"/>
  <c r="EG14" i="57" s="1"/>
  <c r="EL14" i="57"/>
  <c r="EP14" i="57"/>
  <c r="CR14" i="57" s="1"/>
  <c r="ET14" i="57"/>
  <c r="CV14" i="57" s="1"/>
  <c r="EX14" i="57"/>
  <c r="CZ14" i="57" s="1"/>
  <c r="FB14" i="57"/>
  <c r="DD14" i="57" s="1"/>
  <c r="FF14" i="57"/>
  <c r="DH14" i="57" s="1"/>
  <c r="FJ14" i="57"/>
  <c r="DL14" i="57" s="1"/>
  <c r="FN14" i="57"/>
  <c r="DP14" i="57" s="1"/>
  <c r="FR14" i="57"/>
  <c r="DT14" i="57" s="1"/>
  <c r="FV14" i="57"/>
  <c r="DX14" i="57" s="1"/>
  <c r="FZ14" i="57"/>
  <c r="EB14" i="57" s="1"/>
  <c r="EM11" i="57"/>
  <c r="EU11" i="57"/>
  <c r="CW11" i="57" s="1"/>
  <c r="FC11" i="57"/>
  <c r="DE11" i="57" s="1"/>
  <c r="ES11" i="57"/>
  <c r="CU11" i="57" s="1"/>
  <c r="FA11" i="57"/>
  <c r="DC11" i="57" s="1"/>
  <c r="EL11" i="57"/>
  <c r="EP11" i="57"/>
  <c r="CR11" i="57" s="1"/>
  <c r="ET11" i="57"/>
  <c r="CV11" i="57" s="1"/>
  <c r="EX11" i="57"/>
  <c r="CZ11" i="57" s="1"/>
  <c r="FB11" i="57"/>
  <c r="DD11" i="57" s="1"/>
  <c r="FF11" i="57"/>
  <c r="DH11" i="57" s="1"/>
  <c r="FJ11" i="57"/>
  <c r="DL11" i="57" s="1"/>
  <c r="FN11" i="57"/>
  <c r="DP11" i="57" s="1"/>
  <c r="FR11" i="57"/>
  <c r="DT11" i="57" s="1"/>
  <c r="FV11" i="57"/>
  <c r="DX11" i="57" s="1"/>
  <c r="FZ11" i="57"/>
  <c r="EB11" i="57" s="1"/>
  <c r="GD11" i="57"/>
  <c r="EF11" i="57" s="1"/>
  <c r="FG11" i="57"/>
  <c r="DI11" i="57" s="1"/>
  <c r="FK11" i="57"/>
  <c r="DM11" i="57" s="1"/>
  <c r="FO11" i="57"/>
  <c r="DQ11" i="57" s="1"/>
  <c r="FS11" i="57"/>
  <c r="DU11" i="57" s="1"/>
  <c r="FW11" i="57"/>
  <c r="DY11" i="57" s="1"/>
  <c r="GA11" i="57"/>
  <c r="EC11" i="57" s="1"/>
  <c r="FQ8" i="57"/>
  <c r="DS8" i="57" s="1"/>
  <c r="FZ9" i="57"/>
  <c r="EB9" i="57" s="1"/>
  <c r="ES9" i="57"/>
  <c r="CU9" i="57" s="1"/>
  <c r="FC9" i="57"/>
  <c r="DE9" i="57" s="1"/>
  <c r="FM9" i="57"/>
  <c r="DO9" i="57" s="1"/>
  <c r="FW9" i="57"/>
  <c r="DY9" i="57" s="1"/>
  <c r="GE9" i="57"/>
  <c r="EG9" i="57" s="1"/>
  <c r="EQ9" i="57"/>
  <c r="CS9" i="57" s="1"/>
  <c r="EW9" i="57"/>
  <c r="CY9" i="57" s="1"/>
  <c r="FE9" i="57"/>
  <c r="DG9" i="57" s="1"/>
  <c r="FK9" i="57"/>
  <c r="DM9" i="57" s="1"/>
  <c r="FS9" i="57"/>
  <c r="DU9" i="57" s="1"/>
  <c r="FY9" i="57"/>
  <c r="EA9" i="57" s="1"/>
  <c r="GG9" i="57"/>
  <c r="EN9" i="57"/>
  <c r="ER9" i="57"/>
  <c r="CT9" i="57" s="1"/>
  <c r="EV9" i="57"/>
  <c r="CX9" i="57" s="1"/>
  <c r="EZ9" i="57"/>
  <c r="DB9" i="57" s="1"/>
  <c r="FD9" i="57"/>
  <c r="DF9" i="57" s="1"/>
  <c r="FH9" i="57"/>
  <c r="DJ9" i="57" s="1"/>
  <c r="FL9" i="57"/>
  <c r="DN9" i="57" s="1"/>
  <c r="FP9" i="57"/>
  <c r="DR9" i="57" s="1"/>
  <c r="FT9" i="57"/>
  <c r="DV9" i="57" s="1"/>
  <c r="FX9" i="57"/>
  <c r="DZ9" i="57" s="1"/>
  <c r="GB9" i="57"/>
  <c r="ED9" i="57" s="1"/>
  <c r="GE13" i="57"/>
  <c r="EG13" i="57" s="1"/>
  <c r="GA13" i="57"/>
  <c r="EC13" i="57" s="1"/>
  <c r="FW13" i="57"/>
  <c r="DY13" i="57" s="1"/>
  <c r="FS13" i="57"/>
  <c r="DU13" i="57" s="1"/>
  <c r="FO13" i="57"/>
  <c r="DQ13" i="57" s="1"/>
  <c r="FK13" i="57"/>
  <c r="DM13" i="57" s="1"/>
  <c r="FG13" i="57"/>
  <c r="DI13" i="57" s="1"/>
  <c r="FC13" i="57"/>
  <c r="DE13" i="57" s="1"/>
  <c r="EY13" i="57"/>
  <c r="DA13" i="57" s="1"/>
  <c r="EU13" i="57"/>
  <c r="CW13" i="57" s="1"/>
  <c r="EQ13" i="57"/>
  <c r="EM13" i="57"/>
  <c r="GD13" i="57"/>
  <c r="EF13" i="57" s="1"/>
  <c r="FZ13" i="57"/>
  <c r="EB13" i="57" s="1"/>
  <c r="FV13" i="57"/>
  <c r="DX13" i="57" s="1"/>
  <c r="FR13" i="57"/>
  <c r="DT13" i="57" s="1"/>
  <c r="FN13" i="57"/>
  <c r="DP13" i="57" s="1"/>
  <c r="FJ13" i="57"/>
  <c r="DL13" i="57" s="1"/>
  <c r="FF13" i="57"/>
  <c r="DH13" i="57" s="1"/>
  <c r="FB13" i="57"/>
  <c r="DD13" i="57" s="1"/>
  <c r="EX13" i="57"/>
  <c r="CZ13" i="57" s="1"/>
  <c r="ET13" i="57"/>
  <c r="CV13" i="57" s="1"/>
  <c r="EP13" i="57"/>
  <c r="EL13" i="57"/>
  <c r="GE10" i="57"/>
  <c r="EG10" i="57" s="1"/>
  <c r="GA10" i="57"/>
  <c r="EC10" i="57" s="1"/>
  <c r="FW10" i="57"/>
  <c r="DY10" i="57" s="1"/>
  <c r="FS10" i="57"/>
  <c r="DU10" i="57" s="1"/>
  <c r="FO10" i="57"/>
  <c r="DQ10" i="57" s="1"/>
  <c r="FK10" i="57"/>
  <c r="DM10" i="57" s="1"/>
  <c r="FG10" i="57"/>
  <c r="DI10" i="57" s="1"/>
  <c r="FC10" i="57"/>
  <c r="DE10" i="57" s="1"/>
  <c r="EY10" i="57"/>
  <c r="DA10" i="57" s="1"/>
  <c r="GD10" i="57"/>
  <c r="EF10" i="57" s="1"/>
  <c r="FV10" i="57"/>
  <c r="DX10" i="57" s="1"/>
  <c r="FN10" i="57"/>
  <c r="DP10" i="57" s="1"/>
  <c r="FF10" i="57"/>
  <c r="DH10" i="57" s="1"/>
  <c r="EX10" i="57"/>
  <c r="CZ10" i="57" s="1"/>
  <c r="ES10" i="57"/>
  <c r="CU10" i="57" s="1"/>
  <c r="EO10" i="57"/>
  <c r="GF10" i="57"/>
  <c r="EH10" i="57" s="1"/>
  <c r="FP10" i="57"/>
  <c r="DR10" i="57" s="1"/>
  <c r="FD10" i="57"/>
  <c r="DF10" i="57" s="1"/>
  <c r="ET10" i="57"/>
  <c r="CV10" i="57" s="1"/>
  <c r="EL10" i="57"/>
  <c r="FT10" i="57"/>
  <c r="DV10" i="57" s="1"/>
  <c r="EZ10" i="57"/>
  <c r="DB10" i="57" s="1"/>
  <c r="EN10" i="57"/>
  <c r="GE8" i="57"/>
  <c r="EG8" i="57" s="1"/>
  <c r="GA8" i="57"/>
  <c r="EC8" i="57" s="1"/>
  <c r="FW8" i="57"/>
  <c r="DY8" i="57" s="1"/>
  <c r="FS8" i="57"/>
  <c r="DU8" i="57" s="1"/>
  <c r="FO8" i="57"/>
  <c r="DQ8" i="57" s="1"/>
  <c r="FK8" i="57"/>
  <c r="DM8" i="57" s="1"/>
  <c r="FG8" i="57"/>
  <c r="DI8" i="57" s="1"/>
  <c r="FC8" i="57"/>
  <c r="DE8" i="57" s="1"/>
  <c r="EY8" i="57"/>
  <c r="DA8" i="57" s="1"/>
  <c r="EU8" i="57"/>
  <c r="CW8" i="57" s="1"/>
  <c r="EQ8" i="57"/>
  <c r="CS8" i="57" s="1"/>
  <c r="EM8" i="57"/>
  <c r="FZ8" i="57"/>
  <c r="EB8" i="57" s="1"/>
  <c r="FR8" i="57"/>
  <c r="DT8" i="57" s="1"/>
  <c r="FL8" i="57"/>
  <c r="DN8" i="57" s="1"/>
  <c r="FF8" i="57"/>
  <c r="DH8" i="57" s="1"/>
  <c r="EX8" i="57"/>
  <c r="CZ8" i="57" s="1"/>
  <c r="ER8" i="57"/>
  <c r="CT8" i="57" s="1"/>
  <c r="EL8" i="57"/>
  <c r="GB8" i="57"/>
  <c r="ED8" i="57" s="1"/>
  <c r="FT8" i="57"/>
  <c r="DV8" i="57" s="1"/>
  <c r="FJ8" i="57"/>
  <c r="DL8" i="57" s="1"/>
  <c r="EZ8" i="57"/>
  <c r="DB8" i="57" s="1"/>
  <c r="EP8" i="57"/>
  <c r="GE15" i="57"/>
  <c r="EG15" i="57" s="1"/>
  <c r="GA15" i="57"/>
  <c r="EC15" i="57" s="1"/>
  <c r="FW15" i="57"/>
  <c r="DY15" i="57" s="1"/>
  <c r="FS15" i="57"/>
  <c r="DU15" i="57" s="1"/>
  <c r="FO15" i="57"/>
  <c r="DQ15" i="57" s="1"/>
  <c r="FK15" i="57"/>
  <c r="DM15" i="57" s="1"/>
  <c r="FG15" i="57"/>
  <c r="DI15" i="57" s="1"/>
  <c r="FC15" i="57"/>
  <c r="DE15" i="57" s="1"/>
  <c r="EN13" i="57"/>
  <c r="EV13" i="57"/>
  <c r="CX13" i="57" s="1"/>
  <c r="FD13" i="57"/>
  <c r="DF13" i="57" s="1"/>
  <c r="FL13" i="57"/>
  <c r="DN13" i="57" s="1"/>
  <c r="FT13" i="57"/>
  <c r="DV13" i="57" s="1"/>
  <c r="GB13" i="57"/>
  <c r="ED13" i="57" s="1"/>
  <c r="EO13" i="57"/>
  <c r="EW13" i="57"/>
  <c r="CY13" i="57" s="1"/>
  <c r="FE13" i="57"/>
  <c r="DG13" i="57" s="1"/>
  <c r="FM13" i="57"/>
  <c r="DO13" i="57" s="1"/>
  <c r="FU13" i="57"/>
  <c r="DW13" i="57" s="1"/>
  <c r="GC13" i="57"/>
  <c r="EE13" i="57" s="1"/>
  <c r="ER10" i="57"/>
  <c r="CT10" i="57" s="1"/>
  <c r="GB10" i="57"/>
  <c r="ED10" i="57" s="1"/>
  <c r="EV10" i="57"/>
  <c r="CX10" i="57" s="1"/>
  <c r="FX10" i="57"/>
  <c r="DZ10" i="57" s="1"/>
  <c r="EQ10" i="57"/>
  <c r="CS10" i="57" s="1"/>
  <c r="FB10" i="57"/>
  <c r="DD10" i="57" s="1"/>
  <c r="FR10" i="57"/>
  <c r="DT10" i="57" s="1"/>
  <c r="EW10" i="57"/>
  <c r="CY10" i="57" s="1"/>
  <c r="FE10" i="57"/>
  <c r="DG10" i="57" s="1"/>
  <c r="FM10" i="57"/>
  <c r="DO10" i="57" s="1"/>
  <c r="FU10" i="57"/>
  <c r="DW10" i="57" s="1"/>
  <c r="GC10" i="57"/>
  <c r="EE10" i="57" s="1"/>
  <c r="EV8" i="57"/>
  <c r="CX8" i="57" s="1"/>
  <c r="FN8" i="57"/>
  <c r="DP8" i="57" s="1"/>
  <c r="GD8" i="57"/>
  <c r="EF8" i="57" s="1"/>
  <c r="ET8" i="57"/>
  <c r="CV8" i="57" s="1"/>
  <c r="FH8" i="57"/>
  <c r="DJ8" i="57" s="1"/>
  <c r="FV8" i="57"/>
  <c r="DX8" i="57" s="1"/>
  <c r="EO8" i="57"/>
  <c r="EW8" i="57"/>
  <c r="CY8" i="57" s="1"/>
  <c r="FE8" i="57"/>
  <c r="DG8" i="57" s="1"/>
  <c r="FM8" i="57"/>
  <c r="DO8" i="57" s="1"/>
  <c r="FU8" i="57"/>
  <c r="DW8" i="57" s="1"/>
  <c r="GC8" i="57"/>
  <c r="EE8" i="57" s="1"/>
  <c r="CO16" i="57"/>
  <c r="CS16" i="57"/>
  <c r="CO14" i="57"/>
  <c r="CO12" i="57"/>
  <c r="CO7" i="57"/>
  <c r="GF27" i="57"/>
  <c r="EH27" i="57" s="1"/>
  <c r="GD27" i="57"/>
  <c r="EF27" i="57" s="1"/>
  <c r="GB27" i="57"/>
  <c r="ED27" i="57" s="1"/>
  <c r="FZ27" i="57"/>
  <c r="EB27" i="57" s="1"/>
  <c r="FX27" i="57"/>
  <c r="DZ27" i="57" s="1"/>
  <c r="FV27" i="57"/>
  <c r="DX27" i="57" s="1"/>
  <c r="FT27" i="57"/>
  <c r="DV27" i="57" s="1"/>
  <c r="FR27" i="57"/>
  <c r="DT27" i="57" s="1"/>
  <c r="FP27" i="57"/>
  <c r="DR27" i="57" s="1"/>
  <c r="FN27" i="57"/>
  <c r="DP27" i="57" s="1"/>
  <c r="FL27" i="57"/>
  <c r="DN27" i="57" s="1"/>
  <c r="FJ27" i="57"/>
  <c r="DL27" i="57" s="1"/>
  <c r="FH27" i="57"/>
  <c r="DJ27" i="57" s="1"/>
  <c r="FF27" i="57"/>
  <c r="DH27" i="57" s="1"/>
  <c r="FD27" i="57"/>
  <c r="DF27" i="57" s="1"/>
  <c r="FB27" i="57"/>
  <c r="DD27" i="57" s="1"/>
  <c r="EZ27" i="57"/>
  <c r="DB27" i="57" s="1"/>
  <c r="EX27" i="57"/>
  <c r="CZ27" i="57" s="1"/>
  <c r="EV27" i="57"/>
  <c r="CX27" i="57" s="1"/>
  <c r="ET27" i="57"/>
  <c r="CV27" i="57" s="1"/>
  <c r="ER27" i="57"/>
  <c r="CT27" i="57" s="1"/>
  <c r="EP27" i="57"/>
  <c r="CR27" i="57" s="1"/>
  <c r="EN27" i="57"/>
  <c r="CP27" i="57" s="1"/>
  <c r="EL27" i="57"/>
  <c r="CN27" i="57" s="1"/>
  <c r="GG27" i="57"/>
  <c r="GE27" i="57"/>
  <c r="EG27" i="57" s="1"/>
  <c r="GC27" i="57"/>
  <c r="EE27" i="57" s="1"/>
  <c r="GA27" i="57"/>
  <c r="EC27" i="57" s="1"/>
  <c r="FY27" i="57"/>
  <c r="EA27" i="57" s="1"/>
  <c r="FW27" i="57"/>
  <c r="DY27" i="57" s="1"/>
  <c r="FU27" i="57"/>
  <c r="DW27" i="57" s="1"/>
  <c r="FS27" i="57"/>
  <c r="DU27" i="57" s="1"/>
  <c r="FQ27" i="57"/>
  <c r="DS27" i="57" s="1"/>
  <c r="FO27" i="57"/>
  <c r="DQ27" i="57" s="1"/>
  <c r="FM27" i="57"/>
  <c r="DO27" i="57" s="1"/>
  <c r="FK27" i="57"/>
  <c r="DM27" i="57" s="1"/>
  <c r="FI27" i="57"/>
  <c r="DK27" i="57" s="1"/>
  <c r="FG27" i="57"/>
  <c r="DI27" i="57" s="1"/>
  <c r="FE27" i="57"/>
  <c r="DG27" i="57" s="1"/>
  <c r="FC27" i="57"/>
  <c r="DE27" i="57" s="1"/>
  <c r="FA27" i="57"/>
  <c r="DC27" i="57" s="1"/>
  <c r="EY27" i="57"/>
  <c r="DA27" i="57" s="1"/>
  <c r="EW27" i="57"/>
  <c r="CY27" i="57" s="1"/>
  <c r="EU27" i="57"/>
  <c r="CW27" i="57" s="1"/>
  <c r="ES27" i="57"/>
  <c r="CU27" i="57" s="1"/>
  <c r="EQ27" i="57"/>
  <c r="CS27" i="57" s="1"/>
  <c r="EO27" i="57"/>
  <c r="CQ27" i="57" s="1"/>
  <c r="EM27" i="57"/>
  <c r="CO27" i="57" s="1"/>
  <c r="CO15" i="57"/>
  <c r="CN16" i="57"/>
  <c r="CR16" i="57"/>
  <c r="CN14" i="57"/>
  <c r="CN12" i="57"/>
  <c r="CN7" i="57"/>
  <c r="CN11" i="57"/>
  <c r="EJ31" i="57"/>
  <c r="O31" i="57" s="1"/>
  <c r="GG29" i="57"/>
  <c r="GE29" i="57"/>
  <c r="EG29" i="57" s="1"/>
  <c r="GC29" i="57"/>
  <c r="EE29" i="57" s="1"/>
  <c r="GA29" i="57"/>
  <c r="EC29" i="57" s="1"/>
  <c r="FY29" i="57"/>
  <c r="EA29" i="57" s="1"/>
  <c r="FW29" i="57"/>
  <c r="DY29" i="57" s="1"/>
  <c r="FU29" i="57"/>
  <c r="DW29" i="57" s="1"/>
  <c r="FS29" i="57"/>
  <c r="DU29" i="57" s="1"/>
  <c r="FQ29" i="57"/>
  <c r="DS29" i="57" s="1"/>
  <c r="FO29" i="57"/>
  <c r="DQ29" i="57" s="1"/>
  <c r="FM29" i="57"/>
  <c r="DO29" i="57" s="1"/>
  <c r="FK29" i="57"/>
  <c r="DM29" i="57" s="1"/>
  <c r="FI29" i="57"/>
  <c r="DK29" i="57" s="1"/>
  <c r="FG29" i="57"/>
  <c r="DI29" i="57" s="1"/>
  <c r="FE29" i="57"/>
  <c r="DG29" i="57" s="1"/>
  <c r="FC29" i="57"/>
  <c r="DE29" i="57" s="1"/>
  <c r="FA29" i="57"/>
  <c r="DC29" i="57" s="1"/>
  <c r="EY29" i="57"/>
  <c r="DA29" i="57" s="1"/>
  <c r="EW29" i="57"/>
  <c r="CY29" i="57" s="1"/>
  <c r="EU29" i="57"/>
  <c r="CW29" i="57" s="1"/>
  <c r="ES29" i="57"/>
  <c r="CU29" i="57" s="1"/>
  <c r="EQ29" i="57"/>
  <c r="CS29" i="57" s="1"/>
  <c r="EO29" i="57"/>
  <c r="CQ29" i="57" s="1"/>
  <c r="EM29" i="57"/>
  <c r="CO29" i="57" s="1"/>
  <c r="GF29" i="57"/>
  <c r="EH29" i="57" s="1"/>
  <c r="GB29" i="57"/>
  <c r="ED29" i="57" s="1"/>
  <c r="FX29" i="57"/>
  <c r="DZ29" i="57" s="1"/>
  <c r="FT29" i="57"/>
  <c r="DV29" i="57" s="1"/>
  <c r="FP29" i="57"/>
  <c r="DR29" i="57" s="1"/>
  <c r="FL29" i="57"/>
  <c r="DN29" i="57" s="1"/>
  <c r="FH29" i="57"/>
  <c r="DJ29" i="57" s="1"/>
  <c r="FD29" i="57"/>
  <c r="DF29" i="57" s="1"/>
  <c r="EZ29" i="57"/>
  <c r="DB29" i="57" s="1"/>
  <c r="EV29" i="57"/>
  <c r="CX29" i="57" s="1"/>
  <c r="ER29" i="57"/>
  <c r="CT29" i="57" s="1"/>
  <c r="EN29" i="57"/>
  <c r="CP29" i="57" s="1"/>
  <c r="GD29" i="57"/>
  <c r="EF29" i="57" s="1"/>
  <c r="FZ29" i="57"/>
  <c r="EB29" i="57" s="1"/>
  <c r="FV29" i="57"/>
  <c r="DX29" i="57" s="1"/>
  <c r="FR29" i="57"/>
  <c r="DT29" i="57" s="1"/>
  <c r="FN29" i="57"/>
  <c r="DP29" i="57" s="1"/>
  <c r="FJ29" i="57"/>
  <c r="DL29" i="57" s="1"/>
  <c r="FF29" i="57"/>
  <c r="DH29" i="57" s="1"/>
  <c r="FB29" i="57"/>
  <c r="DD29" i="57" s="1"/>
  <c r="EX29" i="57"/>
  <c r="CZ29" i="57" s="1"/>
  <c r="ET29" i="57"/>
  <c r="CV29" i="57" s="1"/>
  <c r="EP29" i="57"/>
  <c r="CR29" i="57" s="1"/>
  <c r="EL29" i="57"/>
  <c r="CN29" i="57" s="1"/>
  <c r="EJ30" i="57"/>
  <c r="O30" i="57" s="1"/>
  <c r="EJ28" i="57"/>
  <c r="O28" i="57" s="1"/>
  <c r="EJ26" i="57"/>
  <c r="O26" i="57" s="1"/>
  <c r="EJ25" i="57"/>
  <c r="O25" i="57" s="1"/>
  <c r="EJ24" i="57"/>
  <c r="O24" i="57" s="1"/>
  <c r="EJ23" i="57"/>
  <c r="O23" i="57" s="1"/>
  <c r="EJ22" i="57"/>
  <c r="O22" i="57" s="1"/>
  <c r="EJ21" i="57"/>
  <c r="O21" i="57" s="1"/>
  <c r="EJ20" i="57"/>
  <c r="O20" i="57" s="1"/>
  <c r="EJ19" i="57"/>
  <c r="O19" i="57" s="1"/>
  <c r="EJ18" i="57"/>
  <c r="O18" i="57" s="1"/>
  <c r="GG17" i="57"/>
  <c r="GE17" i="57"/>
  <c r="EG17" i="57" s="1"/>
  <c r="GC17" i="57"/>
  <c r="EE17" i="57" s="1"/>
  <c r="GA17" i="57"/>
  <c r="EC17" i="57" s="1"/>
  <c r="FY17" i="57"/>
  <c r="EA17" i="57" s="1"/>
  <c r="FW17" i="57"/>
  <c r="DY17" i="57" s="1"/>
  <c r="FU17" i="57"/>
  <c r="DW17" i="57" s="1"/>
  <c r="FS17" i="57"/>
  <c r="DU17" i="57" s="1"/>
  <c r="FQ17" i="57"/>
  <c r="DS17" i="57" s="1"/>
  <c r="FO17" i="57"/>
  <c r="DQ17" i="57" s="1"/>
  <c r="FM17" i="57"/>
  <c r="DO17" i="57" s="1"/>
  <c r="FK17" i="57"/>
  <c r="DM17" i="57" s="1"/>
  <c r="FI17" i="57"/>
  <c r="DK17" i="57" s="1"/>
  <c r="FG17" i="57"/>
  <c r="DI17" i="57" s="1"/>
  <c r="FE17" i="57"/>
  <c r="DG17" i="57" s="1"/>
  <c r="FC17" i="57"/>
  <c r="DE17" i="57" s="1"/>
  <c r="FA17" i="57"/>
  <c r="DC17" i="57" s="1"/>
  <c r="EY17" i="57"/>
  <c r="DA17" i="57" s="1"/>
  <c r="EW17" i="57"/>
  <c r="CY17" i="57" s="1"/>
  <c r="EU17" i="57"/>
  <c r="CW17" i="57" s="1"/>
  <c r="ES17" i="57"/>
  <c r="CU17" i="57" s="1"/>
  <c r="EQ17" i="57"/>
  <c r="EO17" i="57"/>
  <c r="EM17" i="57"/>
  <c r="GF17" i="57"/>
  <c r="EH17" i="57" s="1"/>
  <c r="GB17" i="57"/>
  <c r="ED17" i="57" s="1"/>
  <c r="FX17" i="57"/>
  <c r="DZ17" i="57" s="1"/>
  <c r="FT17" i="57"/>
  <c r="DV17" i="57" s="1"/>
  <c r="FP17" i="57"/>
  <c r="DR17" i="57" s="1"/>
  <c r="FL17" i="57"/>
  <c r="DN17" i="57" s="1"/>
  <c r="FH17" i="57"/>
  <c r="DJ17" i="57" s="1"/>
  <c r="FD17" i="57"/>
  <c r="DF17" i="57" s="1"/>
  <c r="EZ17" i="57"/>
  <c r="DB17" i="57" s="1"/>
  <c r="EV17" i="57"/>
  <c r="CX17" i="57" s="1"/>
  <c r="ER17" i="57"/>
  <c r="EN17" i="57"/>
  <c r="GD17" i="57"/>
  <c r="EF17" i="57" s="1"/>
  <c r="FZ17" i="57"/>
  <c r="EB17" i="57" s="1"/>
  <c r="FV17" i="57"/>
  <c r="DX17" i="57" s="1"/>
  <c r="FR17" i="57"/>
  <c r="DT17" i="57" s="1"/>
  <c r="FN17" i="57"/>
  <c r="DP17" i="57" s="1"/>
  <c r="FJ17" i="57"/>
  <c r="DL17" i="57" s="1"/>
  <c r="FF17" i="57"/>
  <c r="DH17" i="57" s="1"/>
  <c r="FB17" i="57"/>
  <c r="DD17" i="57" s="1"/>
  <c r="EX17" i="57"/>
  <c r="CZ17" i="57" s="1"/>
  <c r="ET17" i="57"/>
  <c r="CV17" i="57" s="1"/>
  <c r="EP17" i="57"/>
  <c r="EL17" i="57"/>
  <c r="CP15" i="57"/>
  <c r="CQ15" i="57"/>
  <c r="CQ16" i="57"/>
  <c r="CP16" i="57"/>
  <c r="CT16" i="57"/>
  <c r="CQ14" i="57"/>
  <c r="CP14" i="57"/>
  <c r="CQ12" i="57"/>
  <c r="EJ25" i="58" l="1"/>
  <c r="O25" i="58" s="1"/>
  <c r="CN12" i="58"/>
  <c r="CN10" i="58"/>
  <c r="CN11" i="58"/>
  <c r="CO11" i="58"/>
  <c r="CN8" i="58"/>
  <c r="CR12" i="58"/>
  <c r="EJ12" i="58" s="1"/>
  <c r="O12" i="58" s="1"/>
  <c r="CQ8" i="58"/>
  <c r="EJ8" i="58" s="1"/>
  <c r="O8" i="58" s="1"/>
  <c r="CP11" i="58"/>
  <c r="EJ11" i="58" s="1"/>
  <c r="O11" i="58" s="1"/>
  <c r="CO10" i="58"/>
  <c r="EJ7" i="58"/>
  <c r="O7" i="58" s="1"/>
  <c r="CP10" i="58"/>
  <c r="CQ10" i="58"/>
  <c r="EJ13" i="58"/>
  <c r="O13" i="58" s="1"/>
  <c r="EJ9" i="58"/>
  <c r="O9" i="58" s="1"/>
  <c r="EJ23" i="58"/>
  <c r="O23" i="58" s="1"/>
  <c r="CO9" i="57"/>
  <c r="CP12" i="57"/>
  <c r="CN10" i="57"/>
  <c r="CN9" i="57"/>
  <c r="CP7" i="57"/>
  <c r="CQ7" i="57"/>
  <c r="CO10" i="57"/>
  <c r="CQ13" i="57"/>
  <c r="CO11" i="57"/>
  <c r="CO8" i="57"/>
  <c r="CN8" i="57"/>
  <c r="CP8" i="57"/>
  <c r="CR7" i="57"/>
  <c r="CP13" i="57"/>
  <c r="CO13" i="57"/>
  <c r="CR8" i="57"/>
  <c r="CP10" i="57"/>
  <c r="CQ10" i="57"/>
  <c r="CP9" i="57"/>
  <c r="CQ11" i="57"/>
  <c r="CQ8" i="57"/>
  <c r="CR13" i="57"/>
  <c r="CS13" i="57"/>
  <c r="CQ9" i="57"/>
  <c r="CP11" i="57"/>
  <c r="CN15" i="57"/>
  <c r="EJ15" i="57" s="1"/>
  <c r="O15" i="57" s="1"/>
  <c r="CN17" i="57"/>
  <c r="CN13" i="57"/>
  <c r="CR17" i="57"/>
  <c r="CT17" i="57"/>
  <c r="CQ17" i="57"/>
  <c r="EJ29" i="57"/>
  <c r="O29" i="57" s="1"/>
  <c r="EJ12" i="57"/>
  <c r="O12" i="57" s="1"/>
  <c r="EJ27" i="57"/>
  <c r="O27" i="57" s="1"/>
  <c r="CP17" i="57"/>
  <c r="CO17" i="57"/>
  <c r="CS17" i="57"/>
  <c r="EJ10" i="57"/>
  <c r="O10" i="57" s="1"/>
  <c r="EJ14" i="57"/>
  <c r="O14" i="57" s="1"/>
  <c r="EJ16" i="57"/>
  <c r="O16" i="57" s="1"/>
  <c r="EJ10" i="58" l="1"/>
  <c r="O10" i="58" s="1"/>
  <c r="EJ7" i="57"/>
  <c r="O7" i="57" s="1"/>
  <c r="EJ8" i="57"/>
  <c r="O8" i="57" s="1"/>
  <c r="EJ9" i="57"/>
  <c r="O9" i="57" s="1"/>
  <c r="EJ13" i="57"/>
  <c r="O13" i="57" s="1"/>
  <c r="EJ11" i="57"/>
  <c r="O11" i="57" s="1"/>
  <c r="EJ17" i="57"/>
  <c r="O17" i="57" s="1"/>
</calcChain>
</file>

<file path=xl/sharedStrings.xml><?xml version="1.0" encoding="utf-8"?>
<sst xmlns="http://schemas.openxmlformats.org/spreadsheetml/2006/main" count="931" uniqueCount="238">
  <si>
    <t>Corso di Laurea in Tecniche di Laboratorio Biomedico</t>
  </si>
  <si>
    <t>Università Politecnica delle Marche - Facoltà di Medicina e Chirurgia</t>
  </si>
  <si>
    <t>matricola</t>
  </si>
  <si>
    <t>A</t>
  </si>
  <si>
    <t>B</t>
  </si>
  <si>
    <t>C</t>
  </si>
  <si>
    <t>D</t>
  </si>
  <si>
    <t>E</t>
  </si>
  <si>
    <t>F</t>
  </si>
  <si>
    <t>G</t>
  </si>
  <si>
    <t>H</t>
  </si>
  <si>
    <t>L</t>
  </si>
  <si>
    <t>J</t>
  </si>
  <si>
    <t>K</t>
  </si>
  <si>
    <t>M</t>
  </si>
  <si>
    <t>concatena</t>
  </si>
  <si>
    <t>N</t>
  </si>
  <si>
    <t>T</t>
  </si>
  <si>
    <t>gg</t>
  </si>
  <si>
    <t>U</t>
  </si>
  <si>
    <t>V</t>
  </si>
  <si>
    <t>Settimane del Periodo di Tirocinio</t>
  </si>
  <si>
    <t>VERIFICA LABORATORI</t>
  </si>
  <si>
    <t>O</t>
  </si>
  <si>
    <t>P</t>
  </si>
  <si>
    <t>Q</t>
  </si>
  <si>
    <t>R</t>
  </si>
  <si>
    <t>S</t>
  </si>
  <si>
    <t>Z</t>
  </si>
  <si>
    <t>W</t>
  </si>
  <si>
    <t>Y</t>
  </si>
  <si>
    <t>X</t>
  </si>
  <si>
    <t>*</t>
  </si>
  <si>
    <t>!</t>
  </si>
  <si>
    <t>$</t>
  </si>
  <si>
    <t>cod</t>
  </si>
  <si>
    <t>"</t>
  </si>
  <si>
    <t>£</t>
  </si>
  <si>
    <t>%</t>
  </si>
  <si>
    <t>§</t>
  </si>
  <si>
    <t>à</t>
  </si>
  <si>
    <t>è</t>
  </si>
  <si>
    <t>ì</t>
  </si>
  <si>
    <t>ò</t>
  </si>
  <si>
    <t>ù</t>
  </si>
  <si>
    <t>VERIFICA</t>
  </si>
  <si>
    <r>
      <rPr>
        <b/>
        <sz val="16"/>
        <color rgb="FFFF0000"/>
        <rFont val="Arial Narrow"/>
        <family val="2"/>
      </rPr>
      <t>4</t>
    </r>
    <r>
      <rPr>
        <b/>
        <sz val="14"/>
        <color theme="3"/>
        <rFont val="Arial Narrow"/>
        <family val="2"/>
      </rPr>
      <t xml:space="preserve"> settimane</t>
    </r>
  </si>
  <si>
    <r>
      <rPr>
        <b/>
        <sz val="16"/>
        <color rgb="FFFF0000"/>
        <rFont val="Arial Narrow"/>
        <family val="2"/>
      </rPr>
      <t>3</t>
    </r>
    <r>
      <rPr>
        <b/>
        <sz val="14"/>
        <color theme="3"/>
        <rFont val="Arial Narrow"/>
        <family val="2"/>
      </rPr>
      <t xml:space="preserve"> settimane</t>
    </r>
  </si>
  <si>
    <r>
      <rPr>
        <b/>
        <sz val="16"/>
        <color rgb="FFFF0000"/>
        <rFont val="Arial Narrow"/>
        <family val="2"/>
      </rPr>
      <t>2</t>
    </r>
    <r>
      <rPr>
        <b/>
        <sz val="14"/>
        <color theme="3"/>
        <rFont val="Arial Narrow"/>
        <family val="2"/>
      </rPr>
      <t xml:space="preserve"> settimane</t>
    </r>
  </si>
  <si>
    <t>Σ</t>
  </si>
  <si>
    <t>Φ</t>
  </si>
  <si>
    <t>Ω</t>
  </si>
  <si>
    <t>β</t>
  </si>
  <si>
    <t>α</t>
  </si>
  <si>
    <t>δ</t>
  </si>
  <si>
    <t>ε</t>
  </si>
  <si>
    <t>λ</t>
  </si>
  <si>
    <t>μ</t>
  </si>
  <si>
    <t>π</t>
  </si>
  <si>
    <t>σ</t>
  </si>
  <si>
    <t>°</t>
  </si>
  <si>
    <t>ç</t>
  </si>
  <si>
    <t xml:space="preserve">aggiornato al </t>
  </si>
  <si>
    <t>HJ</t>
  </si>
  <si>
    <t>QR</t>
  </si>
  <si>
    <t>ST</t>
  </si>
  <si>
    <r>
      <t>una sett -</t>
    </r>
    <r>
      <rPr>
        <b/>
        <sz val="14"/>
        <color rgb="FFFF0000"/>
        <rFont val="Arial Narrow"/>
        <family val="2"/>
      </rPr>
      <t xml:space="preserve"> A</t>
    </r>
  </si>
  <si>
    <r>
      <t>una sett -</t>
    </r>
    <r>
      <rPr>
        <b/>
        <sz val="14"/>
        <color rgb="FFFF0000"/>
        <rFont val="Arial Narrow"/>
        <family val="2"/>
      </rPr>
      <t xml:space="preserve"> B</t>
    </r>
  </si>
  <si>
    <r>
      <t>una sett -</t>
    </r>
    <r>
      <rPr>
        <b/>
        <sz val="14"/>
        <color rgb="FFFF0000"/>
        <rFont val="Arial Narrow"/>
        <family val="2"/>
      </rPr>
      <t xml:space="preserve"> C</t>
    </r>
  </si>
  <si>
    <t>4R</t>
  </si>
  <si>
    <t>3V</t>
  </si>
  <si>
    <t>Medicina Trasfusionale</t>
  </si>
  <si>
    <t>Immunologia Clinica</t>
  </si>
  <si>
    <t>Citopatologia Diagnostica</t>
  </si>
  <si>
    <t>Anatomia Patologica</t>
  </si>
  <si>
    <t>Virologia</t>
  </si>
  <si>
    <t>Farmacia "Torrette"</t>
  </si>
  <si>
    <t>rif</t>
  </si>
  <si>
    <t>2
Z</t>
  </si>
  <si>
    <t>ALESSIA</t>
  </si>
  <si>
    <t>MARCO</t>
  </si>
  <si>
    <t>ARIANNA</t>
  </si>
  <si>
    <t>89</t>
  </si>
  <si>
    <t>0!</t>
  </si>
  <si>
    <t>%Σ</t>
  </si>
  <si>
    <t>ΦΩ</t>
  </si>
  <si>
    <t>studenti</t>
  </si>
  <si>
    <t>settimane</t>
  </si>
  <si>
    <r>
      <rPr>
        <sz val="14"/>
        <color theme="3"/>
        <rFont val="Tw Cen MT Condensed"/>
        <family val="2"/>
      </rPr>
      <t>colonna</t>
    </r>
    <r>
      <rPr>
        <b/>
        <sz val="16"/>
        <color theme="3"/>
        <rFont val="Tw Cen MT Condensed"/>
        <family val="2"/>
      </rPr>
      <t xml:space="preserve"> "F"</t>
    </r>
  </si>
  <si>
    <r>
      <rPr>
        <sz val="14"/>
        <color theme="3"/>
        <rFont val="Tw Cen MT Condensed"/>
        <family val="2"/>
      </rPr>
      <t>colonna</t>
    </r>
    <r>
      <rPr>
        <b/>
        <sz val="16"/>
        <color theme="3"/>
        <rFont val="Tw Cen MT Condensed"/>
        <family val="2"/>
      </rPr>
      <t xml:space="preserve"> "G"</t>
    </r>
  </si>
  <si>
    <r>
      <rPr>
        <sz val="14"/>
        <color theme="3"/>
        <rFont val="Tw Cen MT Condensed"/>
        <family val="2"/>
      </rPr>
      <t>colonna</t>
    </r>
    <r>
      <rPr>
        <b/>
        <sz val="16"/>
        <color theme="3"/>
        <rFont val="Tw Cen MT Condensed"/>
        <family val="2"/>
      </rPr>
      <t xml:space="preserve"> "H"</t>
    </r>
  </si>
  <si>
    <r>
      <rPr>
        <sz val="14"/>
        <color theme="3"/>
        <rFont val="Tw Cen MT Condensed"/>
        <family val="2"/>
      </rPr>
      <t>colonna</t>
    </r>
    <r>
      <rPr>
        <b/>
        <sz val="16"/>
        <color theme="3"/>
        <rFont val="Tw Cen MT Condensed"/>
        <family val="2"/>
      </rPr>
      <t xml:space="preserve"> "I"</t>
    </r>
  </si>
  <si>
    <r>
      <rPr>
        <sz val="14"/>
        <color theme="3"/>
        <rFont val="Tw Cen MT Condensed"/>
        <family val="2"/>
      </rPr>
      <t>colonna</t>
    </r>
    <r>
      <rPr>
        <b/>
        <sz val="16"/>
        <color theme="3"/>
        <rFont val="Tw Cen MT Condensed"/>
        <family val="2"/>
      </rPr>
      <t xml:space="preserve"> "J"</t>
    </r>
  </si>
  <si>
    <r>
      <rPr>
        <sz val="14"/>
        <color theme="3"/>
        <rFont val="Tw Cen MT Condensed"/>
        <family val="2"/>
      </rPr>
      <t>colonna</t>
    </r>
    <r>
      <rPr>
        <b/>
        <sz val="16"/>
        <color theme="3"/>
        <rFont val="Tw Cen MT Condensed"/>
        <family val="2"/>
      </rPr>
      <t xml:space="preserve"> "K"</t>
    </r>
  </si>
  <si>
    <r>
      <rPr>
        <sz val="14"/>
        <color theme="3"/>
        <rFont val="Tw Cen MT Condensed"/>
        <family val="2"/>
      </rPr>
      <t>colonna</t>
    </r>
    <r>
      <rPr>
        <b/>
        <sz val="16"/>
        <color theme="3"/>
        <rFont val="Tw Cen MT Condensed"/>
        <family val="2"/>
      </rPr>
      <t xml:space="preserve"> "L"</t>
    </r>
  </si>
  <si>
    <r>
      <rPr>
        <sz val="14"/>
        <color theme="3"/>
        <rFont val="Tw Cen MT Condensed"/>
        <family val="2"/>
      </rPr>
      <t>colonna</t>
    </r>
    <r>
      <rPr>
        <b/>
        <sz val="16"/>
        <color theme="3"/>
        <rFont val="Tw Cen MT Condensed"/>
        <family val="2"/>
      </rPr>
      <t xml:space="preserve"> "M"</t>
    </r>
  </si>
  <si>
    <t>2° ANNO di Corso - A.A. iscr. 2018-2019</t>
  </si>
  <si>
    <t>PROGRAMMAZIONE TIROCINIO TECNICO PRATICO A.A. 2019/2020 - 22 CFU</t>
  </si>
  <si>
    <t>ABLON</t>
  </si>
  <si>
    <t>EDGINE MAE</t>
  </si>
  <si>
    <t>AMABILI</t>
  </si>
  <si>
    <t>BRINZAC</t>
  </si>
  <si>
    <t>CRISTIAN COSTANTIN</t>
  </si>
  <si>
    <t xml:space="preserve">CASTELLANI </t>
  </si>
  <si>
    <t>CORREANI</t>
  </si>
  <si>
    <t>ALESSIO</t>
  </si>
  <si>
    <t>FOSSI TORRI</t>
  </si>
  <si>
    <t>ROBERTO</t>
  </si>
  <si>
    <t>MARINUCCI</t>
  </si>
  <si>
    <t>RICCARDO</t>
  </si>
  <si>
    <t>PETRINI</t>
  </si>
  <si>
    <t>CARLO</t>
  </si>
  <si>
    <t xml:space="preserve">ROMANI </t>
  </si>
  <si>
    <t>ANDREA</t>
  </si>
  <si>
    <t>SANGERMANO</t>
  </si>
  <si>
    <t>COSTANTINA PIA</t>
  </si>
  <si>
    <t>SILVESTRI</t>
  </si>
  <si>
    <t>11 nov - 15 nov</t>
  </si>
  <si>
    <t>18 nov - 22 nov</t>
  </si>
  <si>
    <t>25 nov - 29 nov</t>
  </si>
  <si>
    <t>02 dic - 06 dic</t>
  </si>
  <si>
    <t>09 dic - 13 dic</t>
  </si>
  <si>
    <t>16 dic - 20 dic</t>
  </si>
  <si>
    <t>07 gen - 10 gen</t>
  </si>
  <si>
    <t>13 gen - 17 gen</t>
  </si>
  <si>
    <t>20 gen - 24 gen</t>
  </si>
  <si>
    <t>27 gen - 31 gen</t>
  </si>
  <si>
    <t>03 feb - 07 feb</t>
  </si>
  <si>
    <t>10 feb - 14 feb</t>
  </si>
  <si>
    <t>17 feb - 21 feb</t>
  </si>
  <si>
    <t>24 feb - 28 feb</t>
  </si>
  <si>
    <t>02 mar - 06 mar</t>
  </si>
  <si>
    <t>09 mar - 13 mar</t>
  </si>
  <si>
    <t>16 mar - 20 mar</t>
  </si>
  <si>
    <t>23 mar - 27 mar</t>
  </si>
  <si>
    <t>30 mar - 03 apr</t>
  </si>
  <si>
    <t>06 apr - 10 apr</t>
  </si>
  <si>
    <t>14 apr - 17 apr</t>
  </si>
  <si>
    <t>20 apr - 24 apr</t>
  </si>
  <si>
    <t>27 apr - 30 apr</t>
  </si>
  <si>
    <t>05 mag - 08 mag</t>
  </si>
  <si>
    <t>11 mag - 15 mag</t>
  </si>
  <si>
    <t>18 mag - 22 mag</t>
  </si>
  <si>
    <t>25 mag - 29 mag</t>
  </si>
  <si>
    <t>01 giu - 05 giu</t>
  </si>
  <si>
    <t>08 giu - 12 giu</t>
  </si>
  <si>
    <t>15 giu - 19 giu</t>
  </si>
  <si>
    <t>22 giu - 26 giu</t>
  </si>
  <si>
    <t>29 giu - 03 lug</t>
  </si>
  <si>
    <t>06 lug - 10 lug</t>
  </si>
  <si>
    <t>13 lug - 17 lug</t>
  </si>
  <si>
    <t>20 lug - 24 lug</t>
  </si>
  <si>
    <t>27 lug - 31 lug</t>
  </si>
  <si>
    <t>03 ago - 07 ago</t>
  </si>
  <si>
    <t>10 ago - 14 ago</t>
  </si>
  <si>
    <t>17 ago - 21 ago</t>
  </si>
  <si>
    <t>24 ago - 28 ago</t>
  </si>
  <si>
    <t>31 ago - 04 set</t>
  </si>
  <si>
    <t>07 set - 11 set</t>
  </si>
  <si>
    <t>14 set - 18 set</t>
  </si>
  <si>
    <t>21 set - 25 set</t>
  </si>
  <si>
    <t>28 set - 02 ott</t>
  </si>
  <si>
    <t>18 nov - 13 dic</t>
  </si>
  <si>
    <t>07 gen - 31 gen</t>
  </si>
  <si>
    <t>18 nov - 06 dic</t>
  </si>
  <si>
    <t>13 gen - 31 gen</t>
  </si>
  <si>
    <t>18 nov - 29 nov</t>
  </si>
  <si>
    <t>CD</t>
  </si>
  <si>
    <t>07 gen - 17 gen</t>
  </si>
  <si>
    <t>TU</t>
  </si>
  <si>
    <t>12</t>
  </si>
  <si>
    <t>56</t>
  </si>
  <si>
    <t>78</t>
  </si>
  <si>
    <t>06 lug - 17 lug</t>
  </si>
  <si>
    <t>13 lug - 24 lug</t>
  </si>
  <si>
    <t>20 lug - 31 lug</t>
  </si>
  <si>
    <t>90</t>
  </si>
  <si>
    <t>!"</t>
  </si>
  <si>
    <t>27 lug - 07 ago</t>
  </si>
  <si>
    <t>24 ago - 04 set</t>
  </si>
  <si>
    <t>07 set - 18 set</t>
  </si>
  <si>
    <t>VIROLOGIA</t>
  </si>
  <si>
    <t>FARMACIA</t>
  </si>
  <si>
    <t>IMMUNOLOGIA</t>
  </si>
  <si>
    <t>TRASFUSIONALE</t>
  </si>
  <si>
    <t>CITOPATOLOGIA</t>
  </si>
  <si>
    <t>1</t>
  </si>
  <si>
    <t>2</t>
  </si>
  <si>
    <t>30</t>
  </si>
  <si>
    <t>ore</t>
  </si>
  <si>
    <t>ANATOMIA PATOLOGICA</t>
  </si>
  <si>
    <t>60</t>
  </si>
  <si>
    <t>Le settimane centrali di Luglio Enrica è in ferie (NO dal 13 al 24 luglio)</t>
  </si>
  <si>
    <t>Cristina ha problemi per tutto luglio e parte di agosto (è in ferie prima lei poi l'altra collega) - partenze tirocinio da fine agosto</t>
  </si>
  <si>
    <t>una settimana in Citometria - una settimana in HLA</t>
  </si>
  <si>
    <t>parlato con Marina il 17 giugno, va bene 2 studenti per un periodo di 2 settimane</t>
  </si>
  <si>
    <t>Parlato con Daniela possibile una settimana una persona, occorrerà sentire le Guide (Bisceglia e Caimmi) per i periodi</t>
  </si>
  <si>
    <t>Parlato con Daniela va bene 2 studenti per 2 settimane</t>
  </si>
  <si>
    <t>17/06 Parlato con  Marinella, si farà on-line, e se possibile qualche giorno per studente</t>
  </si>
  <si>
    <t>17/06 Parlato con Vichi Monica va bene la ripresa s Torrette uno studente una settimana</t>
  </si>
  <si>
    <t>non è possibile al Salesi. Sentire Carloni Laura se può fare del materiale didattico</t>
  </si>
  <si>
    <t>"%</t>
  </si>
  <si>
    <t>03 ago - 28 ago</t>
  </si>
  <si>
    <t>ΣΦ</t>
  </si>
  <si>
    <t>31 ago - 11 set</t>
  </si>
  <si>
    <t>Ωβ</t>
  </si>
  <si>
    <t>14 set - 25 set</t>
  </si>
  <si>
    <t>αδ</t>
  </si>
  <si>
    <t>28 set - 09 ott</t>
  </si>
  <si>
    <t>nessuno</t>
  </si>
  <si>
    <t>RIEPILOGO PERIODI TIROCINIO</t>
  </si>
  <si>
    <t>PERIODI</t>
  </si>
  <si>
    <t>STUDENTI</t>
  </si>
  <si>
    <t>ANATOMIA PAT</t>
  </si>
  <si>
    <t>FARMACIA TOR</t>
  </si>
  <si>
    <t xml:space="preserve">NOTA: </t>
  </si>
  <si>
    <t>24/giugno - ROMANI ANDREA informa che dal 18 luglio al 24 agosto compresi non potrebbe frequentare perché lavora</t>
  </si>
  <si>
    <t>25/giugno - ABLON EDGINE 2°, informa che per problemi lavorativi e di salute preferirebbe fare il tirocinio da agosto</t>
  </si>
  <si>
    <r>
      <t xml:space="preserve">Direttore attività didattiche professionalizzanti
</t>
    </r>
    <r>
      <rPr>
        <b/>
        <i/>
        <sz val="10"/>
        <color indexed="56"/>
        <rFont val="Calibri"/>
        <family val="2"/>
      </rPr>
      <t>Dott.  Massimo Gambella</t>
    </r>
  </si>
  <si>
    <t>Il periodo indicato come 03 ago - 28 ago, si compone delle settimane:</t>
  </si>
  <si>
    <t>→ 03 agosto - 07 agosto</t>
  </si>
  <si>
    <t>→ 24 agosto - 28 agosto</t>
  </si>
  <si>
    <t>da definire</t>
  </si>
  <si>
    <t>Autod. Covid</t>
  </si>
  <si>
    <t>Corso Covid</t>
  </si>
  <si>
    <t>al 26/6 dice che li invia presto</t>
  </si>
  <si>
    <t>2 SETT</t>
  </si>
  <si>
    <t>1 SETT</t>
  </si>
  <si>
    <t>2° ANNO di Corso
A.A. iscr. 2018-2019</t>
  </si>
  <si>
    <t>Amabili Alessia</t>
  </si>
  <si>
    <t>LUN</t>
  </si>
  <si>
    <t>MAR</t>
  </si>
  <si>
    <t>MER</t>
  </si>
  <si>
    <t>GIO</t>
  </si>
  <si>
    <t>VEN</t>
  </si>
  <si>
    <t>Turni Trasf.</t>
  </si>
  <si>
    <t>Fossi Torri Roberto</t>
  </si>
  <si>
    <t>on-line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</si>
</sst>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d\ mmmm\ yyyy;@"/>
    <numFmt numFmtId="165" formatCode="00"/>
    <numFmt numFmtId="166" formatCode="dd\-mmm\-yyyy"/>
  </numFmts>
  <fonts count="75" x14ac:knownFonts="1">
    <font>
      <sz val="10"/>
      <name val="Arial"/>
    </font>
    <font>
      <sz val="10"/>
      <color theme="3"/>
      <name val="Arial"/>
      <family val="2"/>
    </font>
    <font>
      <sz val="16"/>
      <color theme="3"/>
      <name val="Bradley Hand ITC"/>
      <family val="4"/>
    </font>
    <font>
      <sz val="12"/>
      <color theme="3"/>
      <name val="Calibri"/>
      <family val="2"/>
      <scheme val="minor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  <font>
      <b/>
      <sz val="16"/>
      <color theme="3"/>
      <name val="Calibri"/>
      <family val="2"/>
      <scheme val="minor"/>
    </font>
    <font>
      <b/>
      <sz val="16"/>
      <color theme="3"/>
      <name val="Arial Narrow"/>
      <family val="2"/>
    </font>
    <font>
      <b/>
      <sz val="12"/>
      <color rgb="FF00B050"/>
      <name val="Arial"/>
      <family val="2"/>
    </font>
    <font>
      <i/>
      <sz val="12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0"/>
      <color rgb="FF002060"/>
      <name val="Arial Narrow"/>
      <family val="2"/>
    </font>
    <font>
      <b/>
      <sz val="14"/>
      <color rgb="FF002060"/>
      <name val="Arial Narrow"/>
      <family val="2"/>
    </font>
    <font>
      <b/>
      <sz val="14"/>
      <color theme="3"/>
      <name val="Arial Narrow"/>
      <family val="2"/>
    </font>
    <font>
      <sz val="14"/>
      <color theme="3"/>
      <name val="Arial Narrow"/>
      <family val="2"/>
    </font>
    <font>
      <b/>
      <sz val="10"/>
      <color theme="3"/>
      <name val="Arial Narrow"/>
      <family val="2"/>
    </font>
    <font>
      <b/>
      <sz val="12"/>
      <color rgb="FF002060"/>
      <name val="Arial"/>
      <family val="2"/>
    </font>
    <font>
      <b/>
      <sz val="12"/>
      <color theme="3"/>
      <name val="Arial Narrow"/>
      <family val="2"/>
    </font>
    <font>
      <sz val="12"/>
      <color theme="3"/>
      <name val="Arial Narrow"/>
      <family val="2"/>
    </font>
    <font>
      <b/>
      <sz val="14"/>
      <color rgb="FFFF0000"/>
      <name val="Arial Narrow"/>
      <family val="2"/>
    </font>
    <font>
      <b/>
      <sz val="16"/>
      <color rgb="FFFF0000"/>
      <name val="Arial Narrow"/>
      <family val="2"/>
    </font>
    <font>
      <b/>
      <sz val="18"/>
      <color rgb="FFFF0000"/>
      <name val="Arial Narrow"/>
      <family val="2"/>
    </font>
    <font>
      <b/>
      <sz val="12"/>
      <color rgb="FFC00000"/>
      <name val="Arial Narrow"/>
      <family val="2"/>
    </font>
    <font>
      <b/>
      <sz val="14"/>
      <color rgb="FF00B050"/>
      <name val="Arial Narrow"/>
      <family val="2"/>
    </font>
    <font>
      <b/>
      <sz val="12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i/>
      <sz val="10"/>
      <color indexed="56"/>
      <name val="Calibri"/>
      <family val="2"/>
    </font>
    <font>
      <b/>
      <u/>
      <sz val="18"/>
      <color theme="3"/>
      <name val="Calibri"/>
      <family val="2"/>
      <scheme val="minor"/>
    </font>
    <font>
      <i/>
      <sz val="12"/>
      <color rgb="FF0070C0"/>
      <name val="Arial Narrow"/>
      <family val="2"/>
    </font>
    <font>
      <b/>
      <sz val="13"/>
      <color rgb="FF0000FF"/>
      <name val="Arial Narrow"/>
      <family val="2"/>
    </font>
    <font>
      <b/>
      <sz val="12"/>
      <color rgb="FF0000FF"/>
      <name val="Arial Narrow"/>
      <family val="2"/>
    </font>
    <font>
      <b/>
      <sz val="12"/>
      <color rgb="FF003399"/>
      <name val="Arial Narrow"/>
      <family val="2"/>
    </font>
    <font>
      <sz val="16"/>
      <color theme="3"/>
      <name val="Calibri"/>
      <family val="2"/>
      <scheme val="minor"/>
    </font>
    <font>
      <sz val="10"/>
      <color rgb="FFFF0000"/>
      <name val="Arial Narrow"/>
      <family val="2"/>
    </font>
    <font>
      <b/>
      <sz val="13"/>
      <color theme="4"/>
      <name val="Arial Narrow"/>
      <family val="2"/>
    </font>
    <font>
      <b/>
      <sz val="12"/>
      <color rgb="FF0000E2"/>
      <name val="Arial Narrow"/>
      <family val="2"/>
    </font>
    <font>
      <b/>
      <sz val="12"/>
      <color rgb="FF0000D2"/>
      <name val="Arial Narrow"/>
      <family val="2"/>
    </font>
    <font>
      <b/>
      <sz val="14"/>
      <color rgb="FF0000D2"/>
      <name val="Arial Narrow"/>
      <family val="2"/>
    </font>
    <font>
      <b/>
      <sz val="12"/>
      <color rgb="FF0033CC"/>
      <name val="Arial Narrow"/>
      <family val="2"/>
    </font>
    <font>
      <i/>
      <sz val="10"/>
      <color rgb="FF0070C0"/>
      <name val="Arial Narrow"/>
      <family val="2"/>
    </font>
    <font>
      <b/>
      <sz val="14"/>
      <color theme="3"/>
      <name val="Agency FB"/>
      <family val="2"/>
    </font>
    <font>
      <b/>
      <sz val="11"/>
      <color rgb="FF0033CC"/>
      <name val="Arial Narrow"/>
      <family val="2"/>
    </font>
    <font>
      <b/>
      <sz val="11"/>
      <color theme="4"/>
      <name val="Arial Narrow"/>
      <family val="2"/>
    </font>
    <font>
      <b/>
      <sz val="12"/>
      <color theme="4"/>
      <name val="Arial Narrow"/>
      <family val="2"/>
    </font>
    <font>
      <sz val="10"/>
      <color theme="3"/>
      <name val="Tw Cen MT Condensed"/>
      <family val="2"/>
    </font>
    <font>
      <b/>
      <sz val="16"/>
      <color theme="3"/>
      <name val="Tw Cen MT Condensed"/>
      <family val="2"/>
    </font>
    <font>
      <sz val="14"/>
      <color theme="3"/>
      <name val="Tw Cen MT Condensed"/>
      <family val="2"/>
    </font>
    <font>
      <sz val="12"/>
      <color rgb="FFFF0000"/>
      <name val="Tw Cen MT Condensed"/>
      <family val="2"/>
    </font>
    <font>
      <sz val="8"/>
      <name val="Tw Cen MT Condensed"/>
      <family val="2"/>
    </font>
    <font>
      <b/>
      <sz val="12"/>
      <color rgb="FFFF0000"/>
      <name val="Arial Narrow"/>
      <family val="2"/>
    </font>
    <font>
      <b/>
      <sz val="11"/>
      <color rgb="FF003399"/>
      <name val="Calibri"/>
      <family val="2"/>
      <scheme val="minor"/>
    </font>
    <font>
      <sz val="12"/>
      <color theme="3"/>
      <name val="Arial"/>
      <family val="2"/>
    </font>
    <font>
      <b/>
      <sz val="12"/>
      <color rgb="FF003399"/>
      <name val="Tw Cen MT Condensed"/>
      <family val="2"/>
    </font>
    <font>
      <b/>
      <sz val="12"/>
      <color rgb="FF003399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sz val="16"/>
      <color rgb="FF0033CC"/>
      <name val="Arial Narrow"/>
      <family val="2"/>
    </font>
    <font>
      <b/>
      <sz val="11"/>
      <color rgb="FF003399"/>
      <name val="Arial Narrow"/>
      <family val="2"/>
    </font>
    <font>
      <b/>
      <sz val="12"/>
      <color rgb="FFFF0000"/>
      <name val="Calibri"/>
      <family val="2"/>
      <scheme val="minor"/>
    </font>
    <font>
      <b/>
      <sz val="10"/>
      <color rgb="FF000099"/>
      <name val="Arial"/>
      <family val="2"/>
    </font>
    <font>
      <b/>
      <sz val="12"/>
      <color rgb="FF000099"/>
      <name val="Arial Narrow"/>
      <family val="2"/>
    </font>
    <font>
      <b/>
      <sz val="12"/>
      <color theme="3"/>
      <name val="Tw Cen MT Condensed"/>
      <family val="2"/>
    </font>
    <font>
      <b/>
      <sz val="12"/>
      <color rgb="FF0000FF"/>
      <name val="Calibri"/>
      <family val="2"/>
      <scheme val="minor"/>
    </font>
    <font>
      <b/>
      <sz val="12"/>
      <color rgb="FF0000FF"/>
      <name val="Agency FB"/>
      <family val="2"/>
    </font>
    <font>
      <b/>
      <sz val="12"/>
      <color theme="3"/>
      <name val="Agency FB"/>
      <family val="2"/>
    </font>
    <font>
      <sz val="11"/>
      <color theme="3"/>
      <name val="Agency FB"/>
      <family val="2"/>
    </font>
    <font>
      <b/>
      <sz val="12"/>
      <color rgb="FF0033CC"/>
      <name val="Agency FB"/>
      <family val="2"/>
    </font>
    <font>
      <b/>
      <sz val="12"/>
      <color rgb="FF0000E2"/>
      <name val="Agency FB"/>
      <family val="2"/>
    </font>
    <font>
      <b/>
      <sz val="12"/>
      <color rgb="FFC00000"/>
      <name val="Agency FB"/>
      <family val="2"/>
    </font>
    <font>
      <b/>
      <sz val="13"/>
      <color theme="4"/>
      <name val="Agency FB"/>
      <family val="2"/>
    </font>
    <font>
      <sz val="12"/>
      <color theme="3"/>
      <name val="Agency FB"/>
      <family val="2"/>
    </font>
    <font>
      <b/>
      <sz val="11"/>
      <color theme="3"/>
      <name val="Calibri"/>
      <family val="2"/>
      <scheme val="minor"/>
    </font>
    <font>
      <i/>
      <sz val="12"/>
      <color theme="3"/>
      <name val="Arial Narrow"/>
      <family val="2"/>
    </font>
    <font>
      <sz val="9"/>
      <color theme="3"/>
      <name val="Agency FB"/>
      <family val="2"/>
    </font>
    <font>
      <b/>
      <sz val="11"/>
      <color theme="3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B9FF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D5FF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0" tint="-4.9989318521683403E-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FF6600"/>
      </left>
      <right/>
      <top/>
      <bottom style="thick">
        <color rgb="FFFF6600"/>
      </bottom>
      <diagonal/>
    </border>
    <border>
      <left/>
      <right/>
      <top/>
      <bottom style="thick">
        <color rgb="FFFF6600"/>
      </bottom>
      <diagonal/>
    </border>
    <border>
      <left/>
      <right style="thick">
        <color rgb="FFFF6600"/>
      </right>
      <top/>
      <bottom style="thick">
        <color rgb="FFFF6600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ck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thick">
        <color theme="3"/>
      </top>
      <bottom style="thin">
        <color theme="3"/>
      </bottom>
      <diagonal/>
    </border>
    <border>
      <left style="thick">
        <color rgb="FFFF6600"/>
      </left>
      <right/>
      <top/>
      <bottom/>
      <diagonal/>
    </border>
    <border>
      <left/>
      <right style="thick">
        <color rgb="FFFF6600"/>
      </right>
      <top/>
      <bottom/>
      <diagonal/>
    </border>
    <border>
      <left style="dotted">
        <color rgb="FFFF6600"/>
      </left>
      <right style="dotted">
        <color rgb="FFFF6600"/>
      </right>
      <top style="dotted">
        <color rgb="FFFF6600"/>
      </top>
      <bottom style="dotted">
        <color rgb="FFFF6600"/>
      </bottom>
      <diagonal/>
    </border>
    <border>
      <left style="thick">
        <color rgb="FFFF6600"/>
      </left>
      <right style="dotted">
        <color rgb="FFFF6600"/>
      </right>
      <top style="thick">
        <color rgb="FFFF6600"/>
      </top>
      <bottom style="dotted">
        <color rgb="FFFF6600"/>
      </bottom>
      <diagonal/>
    </border>
    <border>
      <left style="dotted">
        <color rgb="FFFF6600"/>
      </left>
      <right style="dotted">
        <color rgb="FFFF6600"/>
      </right>
      <top style="thick">
        <color rgb="FFFF6600"/>
      </top>
      <bottom style="dotted">
        <color rgb="FFFF6600"/>
      </bottom>
      <diagonal/>
    </border>
    <border>
      <left style="dotted">
        <color rgb="FFFF6600"/>
      </left>
      <right style="thick">
        <color rgb="FFFF6600"/>
      </right>
      <top style="thick">
        <color rgb="FFFF6600"/>
      </top>
      <bottom style="dotted">
        <color rgb="FFFF6600"/>
      </bottom>
      <diagonal/>
    </border>
    <border>
      <left style="thick">
        <color rgb="FFFF6600"/>
      </left>
      <right style="dotted">
        <color rgb="FFFF6600"/>
      </right>
      <top style="dotted">
        <color rgb="FFFF6600"/>
      </top>
      <bottom style="dotted">
        <color rgb="FFFF6600"/>
      </bottom>
      <diagonal/>
    </border>
    <border>
      <left style="dotted">
        <color rgb="FFFF6600"/>
      </left>
      <right style="thick">
        <color rgb="FFFF6600"/>
      </right>
      <top style="dotted">
        <color rgb="FFFF6600"/>
      </top>
      <bottom style="dotted">
        <color rgb="FFFF6600"/>
      </bottom>
      <diagonal/>
    </border>
    <border>
      <left style="thick">
        <color rgb="FFFF6600"/>
      </left>
      <right style="dotted">
        <color rgb="FFFF6600"/>
      </right>
      <top style="dotted">
        <color rgb="FFFF6600"/>
      </top>
      <bottom style="thick">
        <color rgb="FFFF6600"/>
      </bottom>
      <diagonal/>
    </border>
    <border>
      <left style="dotted">
        <color rgb="FFFF6600"/>
      </left>
      <right style="dotted">
        <color rgb="FFFF6600"/>
      </right>
      <top style="dotted">
        <color rgb="FFFF6600"/>
      </top>
      <bottom style="thick">
        <color rgb="FFFF6600"/>
      </bottom>
      <diagonal/>
    </border>
    <border>
      <left style="dotted">
        <color rgb="FFFF6600"/>
      </left>
      <right style="thick">
        <color rgb="FFFF6600"/>
      </right>
      <top style="dotted">
        <color rgb="FFFF6600"/>
      </top>
      <bottom style="thick">
        <color rgb="FFFF6600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dotted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dotted">
        <color theme="6" tint="-0.499984740745262"/>
      </top>
      <bottom style="dotted">
        <color theme="6" tint="-0.499984740745262"/>
      </bottom>
      <diagonal/>
    </border>
    <border>
      <left style="medium">
        <color theme="6" tint="-0.499984740745262"/>
      </left>
      <right/>
      <top/>
      <bottom style="dotted">
        <color theme="6" tint="-0.499984740745262"/>
      </bottom>
      <diagonal/>
    </border>
    <border>
      <left style="medium">
        <color theme="6" tint="-0.499984740745262"/>
      </left>
      <right/>
      <top style="dotted">
        <color theme="6" tint="-0.499984740745262"/>
      </top>
      <bottom style="dotted">
        <color theme="6" tint="-0.499984740745262"/>
      </bottom>
      <diagonal/>
    </border>
    <border>
      <left style="medium">
        <color theme="6" tint="-0.499984740745262"/>
      </left>
      <right/>
      <top style="dotted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 style="medium">
        <color theme="3"/>
      </left>
      <right style="dotted">
        <color theme="3"/>
      </right>
      <top style="medium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medium">
        <color theme="3"/>
      </top>
      <bottom style="dotted">
        <color theme="3"/>
      </bottom>
      <diagonal/>
    </border>
    <border>
      <left style="dotted">
        <color theme="3"/>
      </left>
      <right style="medium">
        <color theme="3"/>
      </right>
      <top style="medium">
        <color theme="3"/>
      </top>
      <bottom style="dotted">
        <color theme="3"/>
      </bottom>
      <diagonal/>
    </border>
    <border>
      <left style="medium">
        <color theme="3"/>
      </left>
      <right/>
      <top style="medium">
        <color theme="3"/>
      </top>
      <bottom style="dotted">
        <color theme="3"/>
      </bottom>
      <diagonal/>
    </border>
    <border>
      <left style="medium">
        <color theme="3"/>
      </left>
      <right/>
      <top style="dotted">
        <color theme="3"/>
      </top>
      <bottom style="dotted">
        <color theme="3"/>
      </bottom>
      <diagonal/>
    </border>
    <border>
      <left style="medium">
        <color theme="3"/>
      </left>
      <right/>
      <top style="dotted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dotted">
        <color theme="3"/>
      </bottom>
      <diagonal/>
    </border>
    <border>
      <left/>
      <right style="medium">
        <color theme="3"/>
      </right>
      <top style="dotted">
        <color theme="3"/>
      </top>
      <bottom style="dotted">
        <color theme="3"/>
      </bottom>
      <diagonal/>
    </border>
    <border>
      <left/>
      <right style="medium">
        <color theme="3"/>
      </right>
      <top style="dotted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dotted">
        <color theme="3"/>
      </bottom>
      <diagonal/>
    </border>
    <border>
      <left style="thin">
        <color theme="3"/>
      </left>
      <right style="thin">
        <color theme="3"/>
      </right>
      <top style="dotted">
        <color theme="3"/>
      </top>
      <bottom style="dotted">
        <color theme="3"/>
      </bottom>
      <diagonal/>
    </border>
    <border>
      <left style="thin">
        <color theme="3"/>
      </left>
      <right style="thin">
        <color theme="3"/>
      </right>
      <top style="dotted">
        <color theme="3"/>
      </top>
      <bottom style="medium">
        <color theme="3"/>
      </bottom>
      <diagonal/>
    </border>
    <border>
      <left style="dotted">
        <color theme="3"/>
      </left>
      <right style="thin">
        <color theme="3"/>
      </right>
      <top style="medium">
        <color theme="3"/>
      </top>
      <bottom style="dotted">
        <color theme="3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double">
        <color rgb="FF0070C0"/>
      </right>
      <top style="dotted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rgb="FF0070C0"/>
      </top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 style="thin">
        <color rgb="FF0070C0"/>
      </left>
      <right/>
      <top style="double">
        <color rgb="FF0070C0"/>
      </top>
      <bottom style="double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tted">
        <color rgb="FF0070C0"/>
      </bottom>
      <diagonal/>
    </border>
    <border>
      <left style="dotted">
        <color rgb="FF0070C0"/>
      </left>
      <right style="dotted">
        <color rgb="FF0070C0"/>
      </right>
      <top style="dotted">
        <color rgb="FF0070C0"/>
      </top>
      <bottom style="double">
        <color rgb="FF0070C0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thin">
        <color theme="4"/>
      </bottom>
      <diagonal/>
    </border>
    <border>
      <left style="double">
        <color theme="3"/>
      </left>
      <right style="dotted">
        <color theme="3"/>
      </right>
      <top style="double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uble">
        <color theme="3"/>
      </top>
      <bottom style="dotted">
        <color theme="3"/>
      </bottom>
      <diagonal/>
    </border>
    <border>
      <left style="dotted">
        <color theme="3"/>
      </left>
      <right style="double">
        <color theme="3"/>
      </right>
      <top style="double">
        <color theme="3"/>
      </top>
      <bottom style="dotted">
        <color theme="3"/>
      </bottom>
      <diagonal/>
    </border>
    <border>
      <left style="double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double">
        <color theme="3"/>
      </right>
      <top style="dotted">
        <color theme="3"/>
      </top>
      <bottom style="dotted">
        <color theme="3"/>
      </bottom>
      <diagonal/>
    </border>
    <border>
      <left style="double">
        <color theme="3"/>
      </left>
      <right style="dotted">
        <color theme="3"/>
      </right>
      <top style="dotted">
        <color theme="3"/>
      </top>
      <bottom style="double">
        <color theme="3"/>
      </bottom>
      <diagonal/>
    </border>
    <border>
      <left style="dotted">
        <color theme="3"/>
      </left>
      <right style="dotted">
        <color theme="3"/>
      </right>
      <top style="dotted">
        <color theme="3"/>
      </top>
      <bottom style="double">
        <color theme="3"/>
      </bottom>
      <diagonal/>
    </border>
    <border>
      <left style="dotted">
        <color theme="3"/>
      </left>
      <right style="double">
        <color theme="3"/>
      </right>
      <top style="dotted">
        <color theme="3"/>
      </top>
      <bottom style="double">
        <color theme="3"/>
      </bottom>
      <diagonal/>
    </border>
    <border>
      <left style="thin">
        <color rgb="FF0070C0"/>
      </left>
      <right style="thin">
        <color rgb="FF0070C0"/>
      </right>
      <top style="dotted">
        <color theme="3"/>
      </top>
      <bottom style="dotted">
        <color theme="3"/>
      </bottom>
      <diagonal/>
    </border>
    <border>
      <left/>
      <right style="thin">
        <color rgb="FF0070C0"/>
      </right>
      <top style="double">
        <color rgb="FF0070C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dotted">
        <color rgb="FF002060"/>
      </bottom>
      <diagonal/>
    </border>
    <border>
      <left style="thin">
        <color rgb="FF0070C0"/>
      </left>
      <right style="thin">
        <color rgb="FF0070C0"/>
      </right>
      <top style="dotted">
        <color rgb="FF002060"/>
      </top>
      <bottom style="dotted">
        <color rgb="FF002060"/>
      </bottom>
      <diagonal/>
    </border>
    <border>
      <left style="thin">
        <color rgb="FF0070C0"/>
      </left>
      <right style="thin">
        <color rgb="FF0070C0"/>
      </right>
      <top style="dotted">
        <color rgb="FF002060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/>
      <bottom style="dotted">
        <color theme="4"/>
      </bottom>
      <diagonal/>
    </border>
    <border>
      <left style="thin">
        <color rgb="FF0070C0"/>
      </left>
      <right style="thin">
        <color rgb="FF0070C0"/>
      </right>
      <top style="dotted">
        <color theme="4"/>
      </top>
      <bottom style="dotted">
        <color theme="4"/>
      </bottom>
      <diagonal/>
    </border>
    <border>
      <left style="thin">
        <color rgb="FF0070C0"/>
      </left>
      <right style="thin">
        <color rgb="FF0070C0"/>
      </right>
      <top style="dotted">
        <color theme="4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 style="dotted">
        <color theme="3"/>
      </top>
      <bottom style="double">
        <color rgb="FF0070C0"/>
      </bottom>
      <diagonal/>
    </border>
    <border>
      <left style="thin">
        <color rgb="FF0070C0"/>
      </left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 style="thin">
        <color rgb="FF0070C0"/>
      </right>
      <top/>
      <bottom style="dotted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/>
      <top/>
      <bottom style="dotted">
        <color theme="3"/>
      </bottom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/>
      <top style="dotted">
        <color theme="3"/>
      </top>
      <bottom style="double">
        <color rgb="FF0070C0"/>
      </bottom>
      <diagonal/>
    </border>
    <border>
      <left style="double">
        <color rgb="FF0070C0"/>
      </left>
      <right style="thin">
        <color rgb="FF0070C0"/>
      </right>
      <top style="dotted">
        <color rgb="FF0070C0"/>
      </top>
      <bottom style="dotted">
        <color rgb="FF0070C0"/>
      </bottom>
      <diagonal/>
    </border>
    <border>
      <left style="double">
        <color rgb="FF0070C0"/>
      </left>
      <right style="thin">
        <color rgb="FF0070C0"/>
      </right>
      <top style="dotted">
        <color rgb="FF0070C0"/>
      </top>
      <bottom style="double">
        <color rgb="FF0070C0"/>
      </bottom>
      <diagonal/>
    </border>
    <border>
      <left/>
      <right style="medium">
        <color theme="6" tint="-0.499984740745262"/>
      </right>
      <top style="dotted">
        <color theme="6" tint="-0.499984740745262"/>
      </top>
      <bottom style="dotted">
        <color theme="6" tint="-0.499984740745262"/>
      </bottom>
      <diagonal/>
    </border>
    <border>
      <left/>
      <right style="thin">
        <color rgb="FF002060"/>
      </right>
      <top style="medium">
        <color rgb="FF002060"/>
      </top>
      <bottom/>
      <diagonal/>
    </border>
    <border>
      <left style="thin">
        <color rgb="FF0070C0"/>
      </left>
      <right style="double">
        <color rgb="FF0070C0"/>
      </right>
      <top style="thin">
        <color rgb="FF0070C0"/>
      </top>
      <bottom style="dotted">
        <color rgb="FF0070C0"/>
      </bottom>
      <diagonal/>
    </border>
    <border>
      <left style="double">
        <color rgb="FF0070C0"/>
      </left>
      <right style="thin">
        <color rgb="FF0070C0"/>
      </right>
      <top style="double">
        <color rgb="FF0070C0"/>
      </top>
      <bottom style="thin">
        <color rgb="FF0070C0"/>
      </bottom>
      <diagonal/>
    </border>
    <border>
      <left style="double">
        <color rgb="FF0070C0"/>
      </left>
      <right style="thin">
        <color rgb="FF0070C0"/>
      </right>
      <top/>
      <bottom style="dotted">
        <color rgb="FF0070C0"/>
      </bottom>
      <diagonal/>
    </border>
    <border>
      <left style="thin">
        <color rgb="FF0070C0"/>
      </left>
      <right style="double">
        <color rgb="FF0070C0"/>
      </right>
      <top/>
      <bottom style="dotted">
        <color theme="3"/>
      </bottom>
      <diagonal/>
    </border>
    <border>
      <left style="thin">
        <color rgb="FF0070C0"/>
      </left>
      <right style="double">
        <color rgb="FF0070C0"/>
      </right>
      <top style="dotted">
        <color theme="3"/>
      </top>
      <bottom style="dotted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4"/>
      </left>
      <right style="dotted">
        <color theme="4"/>
      </right>
      <top style="thin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 style="thin">
        <color theme="4"/>
      </top>
      <bottom style="dotted">
        <color theme="4"/>
      </bottom>
      <diagonal/>
    </border>
    <border>
      <left style="dotted">
        <color theme="4"/>
      </left>
      <right style="thin">
        <color theme="4"/>
      </right>
      <top style="thin">
        <color theme="4"/>
      </top>
      <bottom style="dotted">
        <color theme="4"/>
      </bottom>
      <diagonal/>
    </border>
    <border>
      <left style="thin">
        <color theme="4"/>
      </left>
      <right style="dotted">
        <color theme="4"/>
      </right>
      <top style="dotted">
        <color theme="4"/>
      </top>
      <bottom style="thin">
        <color theme="4"/>
      </bottom>
      <diagonal/>
    </border>
    <border>
      <left style="dotted">
        <color theme="4"/>
      </left>
      <right style="thin">
        <color theme="4"/>
      </right>
      <top style="dotted">
        <color theme="4"/>
      </top>
      <bottom style="thin">
        <color theme="4"/>
      </bottom>
      <diagonal/>
    </border>
    <border>
      <left style="thin">
        <color rgb="FF0070C0"/>
      </left>
      <right style="double">
        <color rgb="FF0070C0"/>
      </right>
      <top style="dotted">
        <color theme="3"/>
      </top>
      <bottom style="double">
        <color rgb="FF0070C0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vertical="top" wrapText="1"/>
    </xf>
    <xf numFmtId="0" fontId="2" fillId="0" borderId="0" xfId="0" applyFont="1" applyAlignment="1"/>
    <xf numFmtId="0" fontId="12" fillId="0" borderId="0" xfId="0" applyFont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/>
    </xf>
    <xf numFmtId="49" fontId="18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4" fillId="2" borderId="2" xfId="0" applyFont="1" applyFill="1" applyBorder="1"/>
    <xf numFmtId="0" fontId="17" fillId="4" borderId="1" xfId="0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9" fontId="1" fillId="4" borderId="7" xfId="0" applyNumberFormat="1" applyFont="1" applyFill="1" applyBorder="1" applyAlignment="1">
      <alignment horizontal="center"/>
    </xf>
    <xf numFmtId="49" fontId="1" fillId="4" borderId="8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7" fillId="3" borderId="1" xfId="0" applyFont="1" applyFill="1" applyBorder="1"/>
    <xf numFmtId="0" fontId="1" fillId="0" borderId="0" xfId="0" applyFont="1" applyFill="1"/>
    <xf numFmtId="164" fontId="9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8" borderId="0" xfId="0" applyFont="1" applyFill="1"/>
    <xf numFmtId="0" fontId="1" fillId="8" borderId="0" xfId="0" applyFont="1" applyFill="1" applyBorder="1"/>
    <xf numFmtId="0" fontId="1" fillId="8" borderId="0" xfId="0" applyFont="1" applyFill="1" applyAlignment="1">
      <alignment horizontal="center"/>
    </xf>
    <xf numFmtId="0" fontId="34" fillId="0" borderId="0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49" fontId="20" fillId="0" borderId="30" xfId="0" applyNumberFormat="1" applyFont="1" applyFill="1" applyBorder="1" applyAlignment="1">
      <alignment horizontal="center" vertical="center"/>
    </xf>
    <xf numFmtId="49" fontId="20" fillId="0" borderId="30" xfId="0" applyNumberFormat="1" applyFont="1" applyFill="1" applyBorder="1" applyAlignment="1">
      <alignment horizontal="center"/>
    </xf>
    <xf numFmtId="0" fontId="1" fillId="0" borderId="30" xfId="0" applyFont="1" applyFill="1" applyBorder="1"/>
    <xf numFmtId="0" fontId="1" fillId="0" borderId="31" xfId="0" applyFont="1" applyFill="1" applyBorder="1"/>
    <xf numFmtId="0" fontId="19" fillId="4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/>
    </xf>
    <xf numFmtId="0" fontId="1" fillId="0" borderId="33" xfId="0" applyFont="1" applyFill="1" applyBorder="1"/>
    <xf numFmtId="0" fontId="1" fillId="0" borderId="34" xfId="0" applyFont="1" applyFill="1" applyBorder="1"/>
    <xf numFmtId="0" fontId="14" fillId="4" borderId="35" xfId="0" applyFont="1" applyFill="1" applyBorder="1" applyAlignment="1">
      <alignment horizontal="center" vertical="center" wrapText="1"/>
    </xf>
    <xf numFmtId="49" fontId="18" fillId="0" borderId="36" xfId="0" applyNumberFormat="1" applyFont="1" applyFill="1" applyBorder="1" applyAlignment="1">
      <alignment horizontal="center" vertical="center"/>
    </xf>
    <xf numFmtId="0" fontId="1" fillId="0" borderId="36" xfId="0" applyFont="1" applyFill="1" applyBorder="1"/>
    <xf numFmtId="0" fontId="1" fillId="0" borderId="37" xfId="0" applyFont="1" applyFill="1" applyBorder="1"/>
    <xf numFmtId="0" fontId="1" fillId="6" borderId="28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/>
    </xf>
    <xf numFmtId="0" fontId="1" fillId="5" borderId="32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49" fontId="20" fillId="0" borderId="31" xfId="0" applyNumberFormat="1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49" fontId="30" fillId="0" borderId="36" xfId="0" applyNumberFormat="1" applyFont="1" applyFill="1" applyBorder="1" applyAlignment="1">
      <alignment horizontal="center" vertical="center"/>
    </xf>
    <xf numFmtId="49" fontId="31" fillId="0" borderId="36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166" fontId="25" fillId="0" borderId="0" xfId="0" applyNumberFormat="1" applyFont="1" applyFill="1" applyBorder="1" applyAlignment="1">
      <alignment horizontal="left"/>
    </xf>
    <xf numFmtId="0" fontId="1" fillId="0" borderId="20" xfId="0" applyFont="1" applyFill="1" applyBorder="1" applyAlignment="1">
      <alignment horizontal="center" vertical="center" wrapText="1"/>
    </xf>
    <xf numFmtId="0" fontId="18" fillId="0" borderId="39" xfId="0" applyFont="1" applyBorder="1" applyAlignment="1">
      <alignment horizontal="left" vertical="center" wrapText="1"/>
    </xf>
    <xf numFmtId="49" fontId="44" fillId="0" borderId="36" xfId="0" applyNumberFormat="1" applyFont="1" applyFill="1" applyBorder="1" applyAlignment="1">
      <alignment horizontal="center" vertical="center"/>
    </xf>
    <xf numFmtId="49" fontId="31" fillId="0" borderId="37" xfId="0" applyNumberFormat="1" applyFont="1" applyFill="1" applyBorder="1" applyAlignment="1">
      <alignment horizontal="center" vertical="center"/>
    </xf>
    <xf numFmtId="0" fontId="19" fillId="0" borderId="36" xfId="0" applyFont="1" applyFill="1" applyBorder="1"/>
    <xf numFmtId="0" fontId="19" fillId="0" borderId="37" xfId="0" applyFont="1" applyFill="1" applyBorder="1"/>
    <xf numFmtId="49" fontId="23" fillId="0" borderId="36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right" vertical="center"/>
    </xf>
    <xf numFmtId="0" fontId="45" fillId="0" borderId="0" xfId="0" applyFont="1"/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8" fillId="0" borderId="3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vertical="center" wrapText="1"/>
    </xf>
    <xf numFmtId="0" fontId="48" fillId="0" borderId="5" xfId="0" applyFont="1" applyBorder="1" applyAlignment="1">
      <alignment vertical="center" wrapText="1"/>
    </xf>
    <xf numFmtId="0" fontId="49" fillId="4" borderId="12" xfId="0" applyFont="1" applyFill="1" applyBorder="1" applyAlignment="1">
      <alignment horizontal="left" vertical="center"/>
    </xf>
    <xf numFmtId="0" fontId="49" fillId="4" borderId="13" xfId="0" applyFont="1" applyFill="1" applyBorder="1" applyAlignment="1">
      <alignment horizontal="center" vertical="center"/>
    </xf>
    <xf numFmtId="0" fontId="49" fillId="6" borderId="13" xfId="0" applyFont="1" applyFill="1" applyBorder="1" applyAlignment="1">
      <alignment horizontal="center" vertical="center"/>
    </xf>
    <xf numFmtId="0" fontId="49" fillId="6" borderId="14" xfId="0" applyFont="1" applyFill="1" applyBorder="1" applyAlignment="1">
      <alignment horizontal="center" vertical="center"/>
    </xf>
    <xf numFmtId="0" fontId="49" fillId="4" borderId="15" xfId="0" applyFont="1" applyFill="1" applyBorder="1" applyAlignment="1">
      <alignment horizontal="left" vertical="center"/>
    </xf>
    <xf numFmtId="0" fontId="49" fillId="4" borderId="11" xfId="0" applyFont="1" applyFill="1" applyBorder="1" applyAlignment="1">
      <alignment horizontal="center" vertical="center"/>
    </xf>
    <xf numFmtId="0" fontId="49" fillId="6" borderId="11" xfId="0" applyFont="1" applyFill="1" applyBorder="1" applyAlignment="1">
      <alignment horizontal="center" vertical="center"/>
    </xf>
    <xf numFmtId="0" fontId="49" fillId="6" borderId="16" xfId="0" applyFont="1" applyFill="1" applyBorder="1" applyAlignment="1">
      <alignment horizontal="center" vertical="center"/>
    </xf>
    <xf numFmtId="0" fontId="49" fillId="4" borderId="17" xfId="0" applyFont="1" applyFill="1" applyBorder="1" applyAlignment="1">
      <alignment horizontal="left" vertical="center"/>
    </xf>
    <xf numFmtId="0" fontId="49" fillId="4" borderId="18" xfId="0" applyFont="1" applyFill="1" applyBorder="1" applyAlignment="1">
      <alignment horizontal="center" vertical="center"/>
    </xf>
    <xf numFmtId="0" fontId="49" fillId="6" borderId="18" xfId="0" applyFont="1" applyFill="1" applyBorder="1" applyAlignment="1">
      <alignment horizontal="center" vertical="center"/>
    </xf>
    <xf numFmtId="0" fontId="49" fillId="6" borderId="19" xfId="0" applyFont="1" applyFill="1" applyBorder="1" applyAlignment="1">
      <alignment horizontal="center" vertical="center"/>
    </xf>
    <xf numFmtId="0" fontId="45" fillId="8" borderId="0" xfId="0" applyFont="1" applyFill="1"/>
    <xf numFmtId="0" fontId="45" fillId="8" borderId="0" xfId="0" applyFont="1" applyFill="1" applyAlignment="1">
      <alignment horizontal="center"/>
    </xf>
    <xf numFmtId="0" fontId="45" fillId="0" borderId="0" xfId="0" applyFont="1" applyFill="1"/>
    <xf numFmtId="0" fontId="45" fillId="0" borderId="0" xfId="0" applyFont="1" applyFill="1" applyAlignment="1">
      <alignment horizontal="center"/>
    </xf>
    <xf numFmtId="0" fontId="5" fillId="14" borderId="33" xfId="0" applyFont="1" applyFill="1" applyBorder="1" applyAlignment="1">
      <alignment horizontal="center" vertical="center"/>
    </xf>
    <xf numFmtId="0" fontId="52" fillId="0" borderId="36" xfId="0" applyFont="1" applyFill="1" applyBorder="1"/>
    <xf numFmtId="0" fontId="52" fillId="0" borderId="37" xfId="0" applyFont="1" applyFill="1" applyBorder="1"/>
    <xf numFmtId="49" fontId="20" fillId="3" borderId="30" xfId="0" applyNumberFormat="1" applyFont="1" applyFill="1" applyBorder="1" applyAlignment="1">
      <alignment horizontal="center" vertical="center"/>
    </xf>
    <xf numFmtId="49" fontId="37" fillId="0" borderId="36" xfId="0" applyNumberFormat="1" applyFont="1" applyFill="1" applyBorder="1" applyAlignment="1">
      <alignment horizontal="center" vertical="center"/>
    </xf>
    <xf numFmtId="49" fontId="36" fillId="0" borderId="36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20" fillId="10" borderId="30" xfId="0" applyNumberFormat="1" applyFont="1" applyFill="1" applyBorder="1" applyAlignment="1">
      <alignment horizontal="center" vertical="center"/>
    </xf>
    <xf numFmtId="0" fontId="20" fillId="1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49" fontId="39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/>
    </xf>
    <xf numFmtId="49" fontId="20" fillId="10" borderId="30" xfId="0" applyNumberFormat="1" applyFont="1" applyFill="1" applyBorder="1" applyAlignment="1">
      <alignment horizontal="center"/>
    </xf>
    <xf numFmtId="49" fontId="20" fillId="10" borderId="31" xfId="0" applyNumberFormat="1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49" fontId="37" fillId="10" borderId="36" xfId="0" applyNumberFormat="1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/>
    </xf>
    <xf numFmtId="49" fontId="39" fillId="0" borderId="36" xfId="0" applyNumberFormat="1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53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/>
    <xf numFmtId="0" fontId="6" fillId="0" borderId="0" xfId="0" applyNumberFormat="1" applyFont="1" applyBorder="1" applyAlignment="1">
      <alignment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/>
    <xf numFmtId="0" fontId="1" fillId="0" borderId="0" xfId="0" applyNumberFormat="1" applyFont="1"/>
    <xf numFmtId="0" fontId="25" fillId="0" borderId="0" xfId="0" applyFont="1"/>
    <xf numFmtId="0" fontId="32" fillId="0" borderId="47" xfId="0" applyFont="1" applyFill="1" applyBorder="1" applyAlignment="1">
      <alignment horizontal="right" vertical="center"/>
    </xf>
    <xf numFmtId="0" fontId="32" fillId="0" borderId="48" xfId="0" applyFont="1" applyFill="1" applyBorder="1" applyAlignment="1">
      <alignment horizontal="right" vertical="center"/>
    </xf>
    <xf numFmtId="49" fontId="39" fillId="0" borderId="37" xfId="0" applyNumberFormat="1" applyFont="1" applyFill="1" applyBorder="1" applyAlignment="1">
      <alignment horizontal="center" vertical="center"/>
    </xf>
    <xf numFmtId="49" fontId="20" fillId="0" borderId="30" xfId="0" applyNumberFormat="1" applyFont="1" applyBorder="1" applyAlignment="1">
      <alignment horizontal="center" vertical="center"/>
    </xf>
    <xf numFmtId="49" fontId="31" fillId="0" borderId="36" xfId="0" applyNumberFormat="1" applyFont="1" applyBorder="1" applyAlignment="1">
      <alignment horizontal="center" vertical="center"/>
    </xf>
    <xf numFmtId="49" fontId="39" fillId="0" borderId="36" xfId="0" applyNumberFormat="1" applyFont="1" applyBorder="1" applyAlignment="1">
      <alignment horizontal="center" vertical="center"/>
    </xf>
    <xf numFmtId="49" fontId="37" fillId="0" borderId="37" xfId="0" applyNumberFormat="1" applyFont="1" applyFill="1" applyBorder="1" applyAlignment="1">
      <alignment horizontal="center" vertical="center"/>
    </xf>
    <xf numFmtId="49" fontId="42" fillId="0" borderId="47" xfId="0" applyNumberFormat="1" applyFont="1" applyFill="1" applyBorder="1" applyAlignment="1">
      <alignment horizontal="center" vertical="center"/>
    </xf>
    <xf numFmtId="49" fontId="43" fillId="0" borderId="47" xfId="0" applyNumberFormat="1" applyFont="1" applyFill="1" applyBorder="1" applyAlignment="1">
      <alignment horizontal="center" vertical="center"/>
    </xf>
    <xf numFmtId="49" fontId="20" fillId="0" borderId="47" xfId="0" applyNumberFormat="1" applyFont="1" applyFill="1" applyBorder="1" applyAlignment="1">
      <alignment horizontal="center" vertical="center"/>
    </xf>
    <xf numFmtId="49" fontId="20" fillId="9" borderId="48" xfId="0" applyNumberFormat="1" applyFont="1" applyFill="1" applyBorder="1" applyAlignment="1">
      <alignment horizontal="center" vertical="center"/>
    </xf>
    <xf numFmtId="0" fontId="54" fillId="0" borderId="0" xfId="0" applyNumberFormat="1" applyFont="1" applyFill="1" applyBorder="1" applyAlignment="1">
      <alignment horizontal="center" vertical="center"/>
    </xf>
    <xf numFmtId="0" fontId="55" fillId="0" borderId="0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3" fillId="0" borderId="50" xfId="0" applyFont="1" applyBorder="1"/>
    <xf numFmtId="49" fontId="60" fillId="0" borderId="51" xfId="0" applyNumberFormat="1" applyFont="1" applyBorder="1" applyAlignment="1">
      <alignment horizontal="center" vertical="center"/>
    </xf>
    <xf numFmtId="0" fontId="59" fillId="0" borderId="52" xfId="0" applyFont="1" applyBorder="1" applyAlignment="1">
      <alignment horizontal="center"/>
    </xf>
    <xf numFmtId="0" fontId="3" fillId="0" borderId="53" xfId="0" applyFont="1" applyBorder="1"/>
    <xf numFmtId="49" fontId="60" fillId="0" borderId="54" xfId="0" applyNumberFormat="1" applyFont="1" applyBorder="1" applyAlignment="1">
      <alignment horizontal="center" vertical="center"/>
    </xf>
    <xf numFmtId="49" fontId="60" fillId="0" borderId="55" xfId="0" applyNumberFormat="1" applyFont="1" applyBorder="1" applyAlignment="1">
      <alignment horizontal="center" vertical="center"/>
    </xf>
    <xf numFmtId="0" fontId="59" fillId="0" borderId="55" xfId="0" applyFont="1" applyBorder="1" applyAlignment="1">
      <alignment horizontal="center"/>
    </xf>
    <xf numFmtId="0" fontId="1" fillId="0" borderId="56" xfId="0" applyFont="1" applyBorder="1"/>
    <xf numFmtId="49" fontId="60" fillId="0" borderId="57" xfId="0" applyNumberFormat="1" applyFont="1" applyBorder="1" applyAlignment="1">
      <alignment horizontal="center" vertical="center"/>
    </xf>
    <xf numFmtId="49" fontId="60" fillId="0" borderId="58" xfId="0" applyNumberFormat="1" applyFont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49" fontId="39" fillId="0" borderId="0" xfId="0" applyNumberFormat="1" applyFont="1" applyBorder="1" applyAlignment="1">
      <alignment horizontal="center" vertical="center"/>
    </xf>
    <xf numFmtId="0" fontId="1" fillId="0" borderId="53" xfId="0" applyFont="1" applyBorder="1"/>
    <xf numFmtId="0" fontId="3" fillId="0" borderId="56" xfId="0" applyFont="1" applyBorder="1"/>
    <xf numFmtId="0" fontId="59" fillId="0" borderId="58" xfId="0" applyFont="1" applyBorder="1" applyAlignment="1">
      <alignment horizontal="center"/>
    </xf>
    <xf numFmtId="49" fontId="31" fillId="0" borderId="0" xfId="0" applyNumberFormat="1" applyFont="1" applyBorder="1" applyAlignment="1">
      <alignment horizontal="center" vertical="center"/>
    </xf>
    <xf numFmtId="0" fontId="61" fillId="0" borderId="39" xfId="0" applyFont="1" applyBorder="1" applyAlignment="1">
      <alignment horizontal="center" vertical="center" wrapText="1"/>
    </xf>
    <xf numFmtId="49" fontId="31" fillId="13" borderId="36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50" fillId="0" borderId="0" xfId="0" applyFont="1" applyFill="1" applyBorder="1" applyAlignment="1">
      <alignment vertical="center"/>
    </xf>
    <xf numFmtId="49" fontId="56" fillId="0" borderId="0" xfId="0" applyNumberFormat="1" applyFont="1" applyFill="1" applyBorder="1" applyAlignment="1">
      <alignment horizontal="center" vertical="center"/>
    </xf>
    <xf numFmtId="49" fontId="42" fillId="0" borderId="0" xfId="0" applyNumberFormat="1" applyFont="1" applyFill="1" applyBorder="1" applyAlignment="1">
      <alignment horizontal="center" vertical="center"/>
    </xf>
    <xf numFmtId="49" fontId="43" fillId="0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49" fontId="20" fillId="9" borderId="0" xfId="0" applyNumberFormat="1" applyFont="1" applyFill="1" applyBorder="1" applyAlignment="1">
      <alignment horizontal="center" vertical="center"/>
    </xf>
    <xf numFmtId="0" fontId="18" fillId="9" borderId="0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0" fontId="19" fillId="0" borderId="61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12" borderId="63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165" fontId="29" fillId="0" borderId="62" xfId="0" applyNumberFormat="1" applyFont="1" applyBorder="1" applyAlignment="1">
      <alignment horizontal="center" vertical="center"/>
    </xf>
    <xf numFmtId="165" fontId="29" fillId="0" borderId="63" xfId="0" applyNumberFormat="1" applyFont="1" applyBorder="1" applyAlignment="1">
      <alignment horizontal="center" vertical="center"/>
    </xf>
    <xf numFmtId="165" fontId="29" fillId="0" borderId="64" xfId="0" applyNumberFormat="1" applyFont="1" applyFill="1" applyBorder="1" applyAlignment="1">
      <alignment horizontal="center" vertical="center"/>
    </xf>
    <xf numFmtId="0" fontId="51" fillId="0" borderId="66" xfId="0" applyNumberFormat="1" applyFont="1" applyBorder="1" applyAlignment="1">
      <alignment horizontal="center"/>
    </xf>
    <xf numFmtId="0" fontId="51" fillId="0" borderId="67" xfId="0" applyNumberFormat="1" applyFont="1" applyBorder="1" applyAlignment="1">
      <alignment horizontal="center"/>
    </xf>
    <xf numFmtId="0" fontId="51" fillId="0" borderId="65" xfId="0" applyNumberFormat="1" applyFont="1" applyFill="1" applyBorder="1" applyAlignment="1">
      <alignment horizontal="center"/>
    </xf>
    <xf numFmtId="0" fontId="51" fillId="0" borderId="66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61" fillId="0" borderId="73" xfId="0" applyFont="1" applyBorder="1" applyAlignment="1">
      <alignment horizontal="center" vertical="center" wrapText="1"/>
    </xf>
    <xf numFmtId="0" fontId="5" fillId="7" borderId="79" xfId="0" applyFont="1" applyFill="1" applyBorder="1" applyAlignment="1">
      <alignment horizontal="center"/>
    </xf>
    <xf numFmtId="0" fontId="18" fillId="0" borderId="82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57" fillId="0" borderId="69" xfId="0" applyFont="1" applyFill="1" applyBorder="1" applyAlignment="1"/>
    <xf numFmtId="0" fontId="57" fillId="0" borderId="43" xfId="0" applyFont="1" applyFill="1" applyBorder="1" applyAlignment="1"/>
    <xf numFmtId="0" fontId="57" fillId="0" borderId="44" xfId="0" applyFont="1" applyFill="1" applyBorder="1" applyAlignment="1"/>
    <xf numFmtId="0" fontId="57" fillId="0" borderId="43" xfId="0" applyFont="1" applyFill="1" applyBorder="1" applyAlignment="1">
      <alignment wrapText="1"/>
    </xf>
    <xf numFmtId="49" fontId="63" fillId="0" borderId="70" xfId="0" applyNumberFormat="1" applyFont="1" applyFill="1" applyBorder="1" applyAlignment="1">
      <alignment horizontal="center" vertical="center"/>
    </xf>
    <xf numFmtId="49" fontId="64" fillId="12" borderId="70" xfId="0" applyNumberFormat="1" applyFont="1" applyFill="1" applyBorder="1" applyAlignment="1">
      <alignment horizontal="center" vertical="center"/>
    </xf>
    <xf numFmtId="49" fontId="63" fillId="15" borderId="70" xfId="0" applyNumberFormat="1" applyFont="1" applyFill="1" applyBorder="1" applyAlignment="1">
      <alignment horizontal="center" vertical="center"/>
    </xf>
    <xf numFmtId="49" fontId="64" fillId="12" borderId="74" xfId="0" applyNumberFormat="1" applyFont="1" applyFill="1" applyBorder="1" applyAlignment="1">
      <alignment horizontal="center" vertical="center"/>
    </xf>
    <xf numFmtId="0" fontId="65" fillId="0" borderId="83" xfId="0" applyFont="1" applyBorder="1" applyAlignment="1">
      <alignment horizontal="left" vertical="center"/>
    </xf>
    <xf numFmtId="0" fontId="65" fillId="0" borderId="81" xfId="0" applyFont="1" applyBorder="1" applyAlignment="1">
      <alignment horizontal="center" vertical="center"/>
    </xf>
    <xf numFmtId="49" fontId="63" fillId="0" borderId="59" xfId="0" applyNumberFormat="1" applyFont="1" applyFill="1" applyBorder="1" applyAlignment="1">
      <alignment horizontal="center" vertical="center"/>
    </xf>
    <xf numFmtId="49" fontId="64" fillId="12" borderId="59" xfId="0" applyNumberFormat="1" applyFont="1" applyFill="1" applyBorder="1" applyAlignment="1">
      <alignment horizontal="center" vertical="center"/>
    </xf>
    <xf numFmtId="49" fontId="63" fillId="15" borderId="59" xfId="0" applyNumberFormat="1" applyFont="1" applyFill="1" applyBorder="1" applyAlignment="1">
      <alignment horizontal="center" vertical="center"/>
    </xf>
    <xf numFmtId="49" fontId="64" fillId="12" borderId="75" xfId="0" applyNumberFormat="1" applyFont="1" applyFill="1" applyBorder="1" applyAlignment="1">
      <alignment horizontal="center" vertical="center"/>
    </xf>
    <xf numFmtId="16" fontId="65" fillId="0" borderId="77" xfId="0" applyNumberFormat="1" applyFont="1" applyBorder="1" applyAlignment="1">
      <alignment horizontal="center" vertical="center"/>
    </xf>
    <xf numFmtId="16" fontId="65" fillId="0" borderId="41" xfId="0" applyNumberFormat="1" applyFont="1" applyBorder="1" applyAlignment="1">
      <alignment horizontal="center" vertical="center"/>
    </xf>
    <xf numFmtId="49" fontId="64" fillId="15" borderId="59" xfId="0" applyNumberFormat="1" applyFont="1" applyFill="1" applyBorder="1" applyAlignment="1">
      <alignment horizontal="center" vertical="center"/>
    </xf>
    <xf numFmtId="49" fontId="63" fillId="0" borderId="75" xfId="0" applyNumberFormat="1" applyFont="1" applyFill="1" applyBorder="1" applyAlignment="1">
      <alignment horizontal="center" vertical="center"/>
    </xf>
    <xf numFmtId="0" fontId="65" fillId="0" borderId="77" xfId="0" applyFont="1" applyBorder="1" applyAlignment="1">
      <alignment horizontal="center" vertical="center"/>
    </xf>
    <xf numFmtId="0" fontId="65" fillId="0" borderId="41" xfId="0" applyFont="1" applyBorder="1" applyAlignment="1">
      <alignment horizontal="center" vertical="center"/>
    </xf>
    <xf numFmtId="49" fontId="63" fillId="3" borderId="59" xfId="0" applyNumberFormat="1" applyFont="1" applyFill="1" applyBorder="1" applyAlignment="1">
      <alignment horizontal="center" vertical="center"/>
    </xf>
    <xf numFmtId="49" fontId="63" fillId="0" borderId="59" xfId="0" applyNumberFormat="1" applyFont="1" applyBorder="1" applyAlignment="1">
      <alignment horizontal="center" vertical="center"/>
    </xf>
    <xf numFmtId="49" fontId="66" fillId="0" borderId="59" xfId="0" applyNumberFormat="1" applyFont="1" applyFill="1" applyBorder="1" applyAlignment="1">
      <alignment horizontal="center" vertical="center"/>
    </xf>
    <xf numFmtId="49" fontId="67" fillId="0" borderId="68" xfId="0" applyNumberFormat="1" applyFont="1" applyFill="1" applyBorder="1" applyAlignment="1">
      <alignment horizontal="center" vertical="center"/>
    </xf>
    <xf numFmtId="49" fontId="66" fillId="0" borderId="68" xfId="0" applyNumberFormat="1" applyFont="1" applyFill="1" applyBorder="1" applyAlignment="1">
      <alignment horizontal="center" vertical="center"/>
    </xf>
    <xf numFmtId="49" fontId="68" fillId="0" borderId="68" xfId="0" applyNumberFormat="1" applyFont="1" applyFill="1" applyBorder="1" applyAlignment="1">
      <alignment horizontal="center" vertical="center"/>
    </xf>
    <xf numFmtId="49" fontId="63" fillId="0" borderId="68" xfId="0" applyNumberFormat="1" applyFont="1" applyFill="1" applyBorder="1" applyAlignment="1">
      <alignment horizontal="center" vertical="center"/>
    </xf>
    <xf numFmtId="49" fontId="63" fillId="0" borderId="44" xfId="0" applyNumberFormat="1" applyFont="1" applyFill="1" applyBorder="1" applyAlignment="1">
      <alignment horizontal="center" vertical="center"/>
    </xf>
    <xf numFmtId="0" fontId="63" fillId="0" borderId="76" xfId="0" applyNumberFormat="1" applyFont="1" applyFill="1" applyBorder="1" applyAlignment="1">
      <alignment horizontal="center" vertical="center"/>
    </xf>
    <xf numFmtId="0" fontId="69" fillId="0" borderId="78" xfId="0" applyNumberFormat="1" applyFont="1" applyFill="1" applyBorder="1" applyAlignment="1">
      <alignment horizontal="center" vertical="center"/>
    </xf>
    <xf numFmtId="0" fontId="64" fillId="0" borderId="42" xfId="0" applyNumberFormat="1" applyFont="1" applyFill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49" fontId="38" fillId="0" borderId="0" xfId="0" applyNumberFormat="1" applyFont="1" applyAlignment="1">
      <alignment horizontal="center" vertical="center"/>
    </xf>
    <xf numFmtId="0" fontId="19" fillId="0" borderId="61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0" fontId="19" fillId="0" borderId="63" xfId="0" applyFont="1" applyFill="1" applyBorder="1" applyAlignment="1">
      <alignment vertical="center"/>
    </xf>
    <xf numFmtId="0" fontId="19" fillId="12" borderId="63" xfId="0" applyFont="1" applyFill="1" applyBorder="1" applyAlignment="1">
      <alignment vertical="center"/>
    </xf>
    <xf numFmtId="0" fontId="61" fillId="0" borderId="40" xfId="0" applyFont="1" applyBorder="1" applyAlignment="1">
      <alignment horizontal="center" vertical="center" wrapText="1"/>
    </xf>
    <xf numFmtId="49" fontId="64" fillId="12" borderId="84" xfId="0" applyNumberFormat="1" applyFont="1" applyFill="1" applyBorder="1" applyAlignment="1">
      <alignment horizontal="center" vertical="center"/>
    </xf>
    <xf numFmtId="49" fontId="64" fillId="12" borderId="8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70" fillId="0" borderId="0" xfId="0" applyFont="1" applyFill="1" applyAlignment="1">
      <alignment horizontal="left"/>
    </xf>
    <xf numFmtId="49" fontId="20" fillId="0" borderId="0" xfId="0" applyNumberFormat="1" applyFont="1" applyFill="1" applyBorder="1" applyAlignment="1">
      <alignment horizontal="left" vertical="center"/>
    </xf>
    <xf numFmtId="0" fontId="53" fillId="0" borderId="0" xfId="0" applyNumberFormat="1" applyFont="1" applyFill="1" applyBorder="1" applyAlignment="1">
      <alignment horizontal="center" vertical="center"/>
    </xf>
    <xf numFmtId="0" fontId="3" fillId="12" borderId="0" xfId="0" applyFont="1" applyFill="1" applyAlignment="1">
      <alignment horizontal="left" vertical="center" wrapText="1"/>
    </xf>
    <xf numFmtId="0" fontId="41" fillId="12" borderId="60" xfId="0" applyFont="1" applyFill="1" applyBorder="1" applyAlignment="1">
      <alignment horizontal="center" vertical="center" wrapText="1"/>
    </xf>
    <xf numFmtId="0" fontId="41" fillId="12" borderId="46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2" fillId="0" borderId="71" xfId="0" applyFont="1" applyFill="1" applyBorder="1" applyAlignment="1">
      <alignment horizontal="center" vertical="center"/>
    </xf>
    <xf numFmtId="0" fontId="62" fillId="0" borderId="72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8" fillId="0" borderId="0" xfId="0" applyFont="1" applyBorder="1" applyAlignment="1">
      <alignment horizontal="center" vertical="top"/>
    </xf>
    <xf numFmtId="0" fontId="46" fillId="0" borderId="0" xfId="0" applyFont="1" applyAlignment="1">
      <alignment horizontal="center" vertical="center"/>
    </xf>
    <xf numFmtId="0" fontId="26" fillId="0" borderId="45" xfId="0" applyFont="1" applyBorder="1" applyAlignment="1">
      <alignment horizontal="left" vertical="center" wrapText="1"/>
    </xf>
    <xf numFmtId="166" fontId="11" fillId="0" borderId="45" xfId="0" applyNumberFormat="1" applyFont="1" applyFill="1" applyBorder="1" applyAlignment="1">
      <alignment horizontal="center" vertical="center"/>
    </xf>
    <xf numFmtId="0" fontId="25" fillId="0" borderId="45" xfId="0" applyNumberFormat="1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top"/>
    </xf>
    <xf numFmtId="165" fontId="72" fillId="0" borderId="62" xfId="0" applyNumberFormat="1" applyFont="1" applyBorder="1" applyAlignment="1">
      <alignment vertical="center"/>
    </xf>
    <xf numFmtId="0" fontId="73" fillId="0" borderId="65" xfId="0" applyNumberFormat="1" applyFont="1" applyFill="1" applyBorder="1" applyAlignment="1">
      <alignment horizontal="center" vertical="center"/>
    </xf>
    <xf numFmtId="0" fontId="74" fillId="0" borderId="69" xfId="0" applyFont="1" applyFill="1" applyBorder="1" applyAlignment="1">
      <alignment vertical="center"/>
    </xf>
    <xf numFmtId="49" fontId="64" fillId="0" borderId="59" xfId="0" applyNumberFormat="1" applyFont="1" applyFill="1" applyBorder="1" applyAlignment="1">
      <alignment horizontal="center" vertical="center"/>
    </xf>
    <xf numFmtId="49" fontId="64" fillId="0" borderId="70" xfId="0" applyNumberFormat="1" applyFont="1" applyFill="1" applyBorder="1" applyAlignment="1">
      <alignment horizontal="center" vertical="center"/>
    </xf>
    <xf numFmtId="165" fontId="72" fillId="0" borderId="63" xfId="0" applyNumberFormat="1" applyFont="1" applyBorder="1" applyAlignment="1">
      <alignment vertical="center"/>
    </xf>
    <xf numFmtId="0" fontId="73" fillId="0" borderId="66" xfId="0" applyNumberFormat="1" applyFont="1" applyFill="1" applyBorder="1" applyAlignment="1">
      <alignment horizontal="center" vertical="center"/>
    </xf>
    <xf numFmtId="0" fontId="74" fillId="0" borderId="43" xfId="0" applyFont="1" applyFill="1" applyBorder="1" applyAlignment="1">
      <alignment vertical="center"/>
    </xf>
    <xf numFmtId="0" fontId="74" fillId="0" borderId="43" xfId="0" applyFont="1" applyFill="1" applyBorder="1" applyAlignment="1">
      <alignment vertical="center" wrapText="1"/>
    </xf>
    <xf numFmtId="49" fontId="64" fillId="0" borderId="85" xfId="0" applyNumberFormat="1" applyFont="1" applyFill="1" applyBorder="1" applyAlignment="1">
      <alignment horizontal="center" vertical="center"/>
    </xf>
    <xf numFmtId="49" fontId="64" fillId="0" borderId="59" xfId="0" applyNumberFormat="1" applyFont="1" applyBorder="1" applyAlignment="1">
      <alignment horizontal="center" vertical="center"/>
    </xf>
    <xf numFmtId="0" fontId="73" fillId="0" borderId="66" xfId="0" applyNumberFormat="1" applyFont="1" applyBorder="1" applyAlignment="1">
      <alignment horizontal="center" vertical="center"/>
    </xf>
    <xf numFmtId="165" fontId="72" fillId="0" borderId="64" xfId="0" applyNumberFormat="1" applyFont="1" applyFill="1" applyBorder="1" applyAlignment="1">
      <alignment horizontal="center" vertical="center"/>
    </xf>
    <xf numFmtId="0" fontId="73" fillId="0" borderId="67" xfId="0" applyNumberFormat="1" applyFont="1" applyBorder="1" applyAlignment="1">
      <alignment horizontal="center"/>
    </xf>
    <xf numFmtId="0" fontId="74" fillId="0" borderId="44" xfId="0" applyFont="1" applyFill="1" applyBorder="1" applyAlignment="1"/>
    <xf numFmtId="49" fontId="64" fillId="0" borderId="68" xfId="0" applyNumberFormat="1" applyFont="1" applyFill="1" applyBorder="1" applyAlignment="1">
      <alignment horizontal="center" vertical="center"/>
    </xf>
    <xf numFmtId="49" fontId="64" fillId="0" borderId="44" xfId="0" applyNumberFormat="1" applyFont="1" applyFill="1" applyBorder="1" applyAlignment="1">
      <alignment horizontal="center" vertical="center"/>
    </xf>
    <xf numFmtId="0" fontId="71" fillId="0" borderId="71" xfId="0" applyFont="1" applyFill="1" applyBorder="1" applyAlignment="1">
      <alignment horizontal="center" vertical="center"/>
    </xf>
    <xf numFmtId="0" fontId="71" fillId="0" borderId="72" xfId="0" applyFont="1" applyFill="1" applyBorder="1" applyAlignment="1">
      <alignment horizontal="center" vertical="center"/>
    </xf>
    <xf numFmtId="0" fontId="71" fillId="0" borderId="87" xfId="0" applyFont="1" applyFill="1" applyBorder="1" applyAlignment="1">
      <alignment horizontal="center" vertical="center"/>
    </xf>
    <xf numFmtId="49" fontId="74" fillId="0" borderId="88" xfId="0" applyNumberFormat="1" applyFont="1" applyFill="1" applyBorder="1" applyAlignment="1">
      <alignment horizontal="left" vertical="center" wrapText="1"/>
    </xf>
    <xf numFmtId="49" fontId="74" fillId="0" borderId="89" xfId="0" applyNumberFormat="1" applyFont="1" applyFill="1" applyBorder="1" applyAlignment="1">
      <alignment horizontal="center" vertical="center"/>
    </xf>
    <xf numFmtId="49" fontId="74" fillId="0" borderId="90" xfId="0" applyNumberFormat="1" applyFont="1" applyFill="1" applyBorder="1" applyAlignment="1">
      <alignment horizontal="center" vertical="center"/>
    </xf>
    <xf numFmtId="0" fontId="25" fillId="0" borderId="86" xfId="0" applyFont="1" applyFill="1" applyBorder="1" applyAlignment="1">
      <alignment vertical="center"/>
    </xf>
    <xf numFmtId="49" fontId="74" fillId="0" borderId="91" xfId="0" applyNumberFormat="1" applyFont="1" applyFill="1" applyBorder="1" applyAlignment="1">
      <alignment horizontal="left" vertical="center" wrapText="1"/>
    </xf>
    <xf numFmtId="49" fontId="74" fillId="0" borderId="49" xfId="0" applyNumberFormat="1" applyFont="1" applyFill="1" applyBorder="1" applyAlignment="1">
      <alignment horizontal="center" vertical="center"/>
    </xf>
    <xf numFmtId="49" fontId="74" fillId="0" borderId="92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0" fontId="64" fillId="0" borderId="93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  <color rgb="FF99FFCC"/>
      <color rgb="FFCC99FF"/>
      <color rgb="FFFF4343"/>
      <color rgb="FFCCFF33"/>
      <color rgb="FF66FF99"/>
      <color rgb="FF000099"/>
      <color rgb="FFD60093"/>
      <color rgb="FFFFFF99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6</xdr:row>
      <xdr:rowOff>0</xdr:rowOff>
    </xdr:from>
    <xdr:to>
      <xdr:col>3</xdr:col>
      <xdr:colOff>409575</xdr:colOff>
      <xdr:row>6</xdr:row>
      <xdr:rowOff>0</xdr:rowOff>
    </xdr:to>
    <xdr:pic>
      <xdr:nvPicPr>
        <xdr:cNvPr id="2" name="Picture 1" descr="UNIAN_nuovo_es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" y="1897380"/>
          <a:ext cx="40767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97972</xdr:colOff>
      <xdr:row>0</xdr:row>
      <xdr:rowOff>0</xdr:rowOff>
    </xdr:from>
    <xdr:to>
      <xdr:col>12</xdr:col>
      <xdr:colOff>17691</xdr:colOff>
      <xdr:row>3</xdr:row>
      <xdr:rowOff>87086</xdr:rowOff>
    </xdr:to>
    <xdr:pic>
      <xdr:nvPicPr>
        <xdr:cNvPr id="3" name="Immagine 2" descr="Università politecnica delle march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8228512" y="0"/>
          <a:ext cx="727439" cy="7424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6</xdr:row>
      <xdr:rowOff>0</xdr:rowOff>
    </xdr:from>
    <xdr:to>
      <xdr:col>3</xdr:col>
      <xdr:colOff>409575</xdr:colOff>
      <xdr:row>6</xdr:row>
      <xdr:rowOff>0</xdr:rowOff>
    </xdr:to>
    <xdr:pic>
      <xdr:nvPicPr>
        <xdr:cNvPr id="2" name="Picture 1" descr="UNIAN_nuovo_es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" y="1897380"/>
          <a:ext cx="40767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97972</xdr:colOff>
      <xdr:row>0</xdr:row>
      <xdr:rowOff>0</xdr:rowOff>
    </xdr:from>
    <xdr:to>
      <xdr:col>12</xdr:col>
      <xdr:colOff>17691</xdr:colOff>
      <xdr:row>3</xdr:row>
      <xdr:rowOff>87086</xdr:rowOff>
    </xdr:to>
    <xdr:pic>
      <xdr:nvPicPr>
        <xdr:cNvPr id="3" name="Immagine 2" descr="Università politecnica delle march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8228512" y="0"/>
          <a:ext cx="727439" cy="7424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6</xdr:row>
      <xdr:rowOff>0</xdr:rowOff>
    </xdr:from>
    <xdr:to>
      <xdr:col>3</xdr:col>
      <xdr:colOff>409575</xdr:colOff>
      <xdr:row>6</xdr:row>
      <xdr:rowOff>0</xdr:rowOff>
    </xdr:to>
    <xdr:pic>
      <xdr:nvPicPr>
        <xdr:cNvPr id="2" name="Picture 1" descr="UNIAN_nuovo_es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" y="2057400"/>
          <a:ext cx="407670" cy="0"/>
        </a:xfrm>
        <a:prstGeom prst="rect">
          <a:avLst/>
        </a:prstGeom>
        <a:solidFill>
          <a:srgbClr val="99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97972</xdr:colOff>
      <xdr:row>0</xdr:row>
      <xdr:rowOff>0</xdr:rowOff>
    </xdr:from>
    <xdr:to>
      <xdr:col>11</xdr:col>
      <xdr:colOff>823233</xdr:colOff>
      <xdr:row>3</xdr:row>
      <xdr:rowOff>87086</xdr:rowOff>
    </xdr:to>
    <xdr:pic>
      <xdr:nvPicPr>
        <xdr:cNvPr id="3" name="Immagine 2" descr="Università politecnica delle march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8335192" y="0"/>
          <a:ext cx="725261" cy="7424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Q77"/>
  <sheetViews>
    <sheetView zoomScale="70" zoomScaleNormal="70" workbookViewId="0">
      <selection activeCell="J14" sqref="J14"/>
    </sheetView>
  </sheetViews>
  <sheetFormatPr defaultColWidth="9.140625" defaultRowHeight="15.75" x14ac:dyDescent="0.25"/>
  <cols>
    <col min="1" max="1" width="2.7109375" style="4" customWidth="1"/>
    <col min="2" max="2" width="3.140625" style="4" customWidth="1"/>
    <col min="3" max="3" width="7.5703125" style="3" customWidth="1"/>
    <col min="4" max="4" width="16.7109375" style="1" customWidth="1"/>
    <col min="5" max="5" width="17.85546875" style="1" customWidth="1"/>
    <col min="6" max="11" width="11.7109375" style="1" customWidth="1"/>
    <col min="12" max="12" width="11.7109375" style="139" customWidth="1"/>
    <col min="13" max="14" width="7.42578125" style="139" customWidth="1"/>
    <col min="15" max="15" width="19.7109375" style="1" customWidth="1"/>
    <col min="16" max="16" width="1.5703125" style="34" customWidth="1"/>
    <col min="17" max="17" width="8.7109375" style="1" hidden="1" customWidth="1"/>
    <col min="18" max="18" width="15.7109375" style="1" hidden="1" customWidth="1"/>
    <col min="19" max="19" width="4.7109375" style="1" hidden="1" customWidth="1"/>
    <col min="20" max="20" width="2.7109375" style="1" hidden="1" customWidth="1"/>
    <col min="21" max="21" width="8.7109375" style="1" hidden="1" customWidth="1"/>
    <col min="22" max="22" width="15.7109375" style="1" hidden="1" customWidth="1"/>
    <col min="23" max="23" width="4.7109375" style="1" hidden="1" customWidth="1"/>
    <col min="24" max="24" width="2.7109375" style="21" customWidth="1"/>
    <col min="25" max="25" width="8.7109375" style="1" customWidth="1"/>
    <col min="26" max="26" width="15.7109375" style="1" customWidth="1"/>
    <col min="27" max="27" width="4.7109375" style="1" customWidth="1"/>
    <col min="28" max="28" width="2.7109375" style="1" customWidth="1"/>
    <col min="29" max="29" width="5" style="1" customWidth="1"/>
    <col min="30" max="30" width="6.7109375" style="1" customWidth="1"/>
    <col min="31" max="31" width="16.7109375" style="1" customWidth="1"/>
    <col min="32" max="32" width="4.7109375" style="1" customWidth="1"/>
    <col min="33" max="33" width="6.28515625" style="1" customWidth="1"/>
    <col min="34" max="34" width="6.7109375" style="1" customWidth="1"/>
    <col min="35" max="35" width="16.7109375" style="1" customWidth="1"/>
    <col min="36" max="36" width="4.7109375" style="1" customWidth="1"/>
    <col min="37" max="38" width="6.28515625" style="1" customWidth="1"/>
    <col min="39" max="39" width="16.7109375" style="1" customWidth="1"/>
    <col min="40" max="40" width="4.7109375" style="1" customWidth="1"/>
    <col min="41" max="41" width="6.28515625" style="1" customWidth="1"/>
    <col min="42" max="44" width="4.7109375" style="88" customWidth="1"/>
    <col min="45" max="89" width="4.7109375" style="89" customWidth="1"/>
    <col min="90" max="90" width="5.7109375" style="5" customWidth="1"/>
    <col min="91" max="91" width="37.7109375" style="5" customWidth="1"/>
    <col min="92" max="139" width="2.7109375" style="5" customWidth="1"/>
    <col min="140" max="140" width="5.7109375" style="5" customWidth="1"/>
    <col min="141" max="189" width="2.7109375" style="5" customWidth="1"/>
    <col min="190" max="198" width="3.7109375" style="5" customWidth="1"/>
    <col min="199" max="199" width="5.140625" style="5" customWidth="1"/>
    <col min="200" max="16384" width="9.140625" style="1"/>
  </cols>
  <sheetData>
    <row r="1" spans="1:199" ht="20.25" customHeight="1" x14ac:dyDescent="0.2">
      <c r="A1" s="259" t="s">
        <v>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134"/>
      <c r="M1" s="134"/>
      <c r="N1" s="134"/>
    </row>
    <row r="2" spans="1:199" ht="20.25" customHeight="1" x14ac:dyDescent="0.3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135"/>
      <c r="M2" s="135"/>
      <c r="N2" s="135"/>
    </row>
    <row r="3" spans="1:199" ht="12" customHeight="1" x14ac:dyDescent="0.3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35"/>
      <c r="M3" s="135"/>
      <c r="N3" s="135"/>
      <c r="AP3" s="90">
        <v>1</v>
      </c>
      <c r="AQ3" s="90">
        <v>2</v>
      </c>
      <c r="AR3" s="90">
        <v>3</v>
      </c>
      <c r="AS3" s="90">
        <v>4</v>
      </c>
      <c r="AT3" s="90">
        <v>5</v>
      </c>
      <c r="AU3" s="90">
        <v>6</v>
      </c>
      <c r="AV3" s="90">
        <v>7</v>
      </c>
      <c r="AW3" s="90">
        <v>8</v>
      </c>
      <c r="AX3" s="90">
        <v>9</v>
      </c>
      <c r="AY3" s="90">
        <v>10</v>
      </c>
      <c r="AZ3" s="90">
        <v>11</v>
      </c>
      <c r="BA3" s="90">
        <v>12</v>
      </c>
      <c r="BB3" s="90">
        <v>13</v>
      </c>
      <c r="BC3" s="90">
        <v>14</v>
      </c>
      <c r="BD3" s="90">
        <v>15</v>
      </c>
      <c r="BE3" s="90">
        <v>16</v>
      </c>
      <c r="BF3" s="90">
        <v>17</v>
      </c>
      <c r="BG3" s="90">
        <v>18</v>
      </c>
      <c r="BH3" s="90">
        <v>19</v>
      </c>
      <c r="BI3" s="90">
        <v>20</v>
      </c>
      <c r="BJ3" s="90">
        <v>21</v>
      </c>
      <c r="BK3" s="90">
        <v>22</v>
      </c>
      <c r="BL3" s="90">
        <v>23</v>
      </c>
      <c r="BM3" s="90">
        <v>24</v>
      </c>
      <c r="BN3" s="90">
        <v>25</v>
      </c>
      <c r="BO3" s="90">
        <v>26</v>
      </c>
      <c r="BP3" s="90">
        <v>27</v>
      </c>
      <c r="BQ3" s="90">
        <v>28</v>
      </c>
      <c r="BR3" s="90">
        <v>29</v>
      </c>
      <c r="BS3" s="90">
        <v>30</v>
      </c>
      <c r="BT3" s="90">
        <v>31</v>
      </c>
      <c r="BU3" s="90">
        <v>32</v>
      </c>
      <c r="BV3" s="90">
        <v>33</v>
      </c>
      <c r="BW3" s="90">
        <v>34</v>
      </c>
      <c r="BX3" s="90">
        <v>35</v>
      </c>
      <c r="BY3" s="90">
        <v>36</v>
      </c>
      <c r="BZ3" s="90">
        <v>37</v>
      </c>
      <c r="CA3" s="90">
        <v>38</v>
      </c>
      <c r="CB3" s="90">
        <v>39</v>
      </c>
      <c r="CC3" s="90">
        <v>40</v>
      </c>
      <c r="CD3" s="90">
        <v>41</v>
      </c>
      <c r="CE3" s="90">
        <v>42</v>
      </c>
      <c r="CF3" s="90">
        <v>43</v>
      </c>
      <c r="CG3" s="90">
        <v>44</v>
      </c>
      <c r="CH3" s="90">
        <v>45</v>
      </c>
      <c r="CI3" s="90">
        <v>46</v>
      </c>
      <c r="CJ3" s="90">
        <v>47</v>
      </c>
      <c r="CK3" s="90">
        <v>48</v>
      </c>
    </row>
    <row r="4" spans="1:199" ht="32.450000000000003" customHeight="1" x14ac:dyDescent="0.25">
      <c r="A4" s="261" t="s">
        <v>97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136"/>
      <c r="M4" s="136"/>
      <c r="N4" s="136"/>
      <c r="Q4" s="10"/>
      <c r="R4" s="9"/>
      <c r="S4" s="10"/>
      <c r="T4" s="10"/>
      <c r="U4" s="10"/>
      <c r="V4" s="10"/>
      <c r="W4" s="10"/>
      <c r="X4" s="24"/>
      <c r="Y4" s="10"/>
      <c r="Z4" s="11"/>
      <c r="AA4" s="11"/>
      <c r="AB4" s="11"/>
      <c r="AP4" s="262" t="s">
        <v>22</v>
      </c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GG4" s="19"/>
    </row>
    <row r="5" spans="1:199" s="8" customFormat="1" ht="35.450000000000003" customHeight="1" thickBot="1" x14ac:dyDescent="0.5">
      <c r="A5" s="263" t="s">
        <v>218</v>
      </c>
      <c r="B5" s="263"/>
      <c r="C5" s="263"/>
      <c r="D5" s="263"/>
      <c r="E5" s="263"/>
      <c r="F5" s="234" t="s">
        <v>227</v>
      </c>
      <c r="G5" s="264"/>
      <c r="H5" s="264"/>
      <c r="I5" s="79"/>
      <c r="J5" s="35" t="s">
        <v>62</v>
      </c>
      <c r="K5" s="79">
        <f ca="1">NOW()</f>
        <v>44033.622106249997</v>
      </c>
      <c r="L5" s="265"/>
      <c r="M5" s="265"/>
      <c r="N5" s="136"/>
      <c r="O5" s="73" t="s">
        <v>45</v>
      </c>
      <c r="P5" s="38"/>
      <c r="Q5" s="18"/>
      <c r="R5" s="12"/>
      <c r="X5" s="25"/>
      <c r="AE5" s="36" t="s">
        <v>66</v>
      </c>
      <c r="AF5" s="13"/>
      <c r="AG5" s="13"/>
      <c r="AH5" s="13"/>
      <c r="AI5" s="36" t="s">
        <v>67</v>
      </c>
      <c r="AJ5" s="13"/>
      <c r="AM5" s="36" t="s">
        <v>68</v>
      </c>
      <c r="AP5" s="266" t="s">
        <v>88</v>
      </c>
      <c r="AQ5" s="267"/>
      <c r="AR5" s="267"/>
      <c r="AS5" s="267"/>
      <c r="AT5" s="267"/>
      <c r="AU5" s="268"/>
      <c r="AV5" s="266" t="s">
        <v>89</v>
      </c>
      <c r="AW5" s="267"/>
      <c r="AX5" s="267"/>
      <c r="AY5" s="267"/>
      <c r="AZ5" s="267"/>
      <c r="BA5" s="268"/>
      <c r="BB5" s="266" t="s">
        <v>90</v>
      </c>
      <c r="BC5" s="267"/>
      <c r="BD5" s="267"/>
      <c r="BE5" s="267"/>
      <c r="BF5" s="267"/>
      <c r="BG5" s="268"/>
      <c r="BH5" s="266" t="s">
        <v>91</v>
      </c>
      <c r="BI5" s="267"/>
      <c r="BJ5" s="267"/>
      <c r="BK5" s="267"/>
      <c r="BL5" s="267"/>
      <c r="BM5" s="268"/>
      <c r="BN5" s="266" t="s">
        <v>92</v>
      </c>
      <c r="BO5" s="267"/>
      <c r="BP5" s="267"/>
      <c r="BQ5" s="267"/>
      <c r="BR5" s="267"/>
      <c r="BS5" s="268"/>
      <c r="BT5" s="266" t="s">
        <v>93</v>
      </c>
      <c r="BU5" s="267"/>
      <c r="BV5" s="267"/>
      <c r="BW5" s="267"/>
      <c r="BX5" s="267"/>
      <c r="BY5" s="268"/>
      <c r="BZ5" s="266" t="s">
        <v>94</v>
      </c>
      <c r="CA5" s="267"/>
      <c r="CB5" s="267"/>
      <c r="CC5" s="267"/>
      <c r="CD5" s="267"/>
      <c r="CE5" s="268"/>
      <c r="CF5" s="266" t="s">
        <v>95</v>
      </c>
      <c r="CG5" s="267"/>
      <c r="CH5" s="267"/>
      <c r="CI5" s="267"/>
      <c r="CJ5" s="267"/>
      <c r="CK5" s="268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</row>
    <row r="6" spans="1:199" s="22" customFormat="1" ht="30" customHeight="1" thickTop="1" thickBot="1" x14ac:dyDescent="0.25">
      <c r="A6" s="81"/>
      <c r="B6" s="81" t="s">
        <v>77</v>
      </c>
      <c r="C6" s="233" t="s">
        <v>2</v>
      </c>
      <c r="D6" s="249" t="s">
        <v>96</v>
      </c>
      <c r="E6" s="250"/>
      <c r="F6" s="171" t="s">
        <v>71</v>
      </c>
      <c r="G6" s="171" t="s">
        <v>72</v>
      </c>
      <c r="H6" s="171" t="s">
        <v>72</v>
      </c>
      <c r="I6" s="171" t="s">
        <v>73</v>
      </c>
      <c r="J6" s="171" t="s">
        <v>74</v>
      </c>
      <c r="K6" s="171" t="s">
        <v>75</v>
      </c>
      <c r="L6" s="198" t="s">
        <v>76</v>
      </c>
      <c r="M6" s="200" t="s">
        <v>223</v>
      </c>
      <c r="N6" s="201" t="s">
        <v>224</v>
      </c>
      <c r="O6" s="80"/>
      <c r="P6" s="47"/>
      <c r="Q6" s="48" t="s">
        <v>35</v>
      </c>
      <c r="R6" s="58" t="s">
        <v>46</v>
      </c>
      <c r="S6" s="53" t="s">
        <v>18</v>
      </c>
      <c r="U6" s="48" t="s">
        <v>35</v>
      </c>
      <c r="V6" s="58" t="s">
        <v>47</v>
      </c>
      <c r="W6" s="53" t="s">
        <v>18</v>
      </c>
      <c r="Y6" s="48" t="s">
        <v>35</v>
      </c>
      <c r="Z6" s="58" t="s">
        <v>48</v>
      </c>
      <c r="AA6" s="53" t="s">
        <v>18</v>
      </c>
      <c r="AD6" s="251" t="s">
        <v>21</v>
      </c>
      <c r="AE6" s="252"/>
      <c r="AF6" s="64" t="s">
        <v>18</v>
      </c>
      <c r="AH6" s="253" t="s">
        <v>21</v>
      </c>
      <c r="AI6" s="254"/>
      <c r="AJ6" s="62" t="s">
        <v>18</v>
      </c>
      <c r="AL6" s="253" t="s">
        <v>21</v>
      </c>
      <c r="AM6" s="254"/>
      <c r="AN6" s="62" t="s">
        <v>18</v>
      </c>
      <c r="AP6" s="91" t="s">
        <v>69</v>
      </c>
      <c r="AQ6" s="92" t="s">
        <v>70</v>
      </c>
      <c r="AR6" s="92" t="s">
        <v>78</v>
      </c>
      <c r="AS6" s="93" t="s">
        <v>3</v>
      </c>
      <c r="AT6" s="93" t="s">
        <v>4</v>
      </c>
      <c r="AU6" s="94" t="s">
        <v>5</v>
      </c>
      <c r="AV6" s="91" t="s">
        <v>69</v>
      </c>
      <c r="AW6" s="92" t="s">
        <v>70</v>
      </c>
      <c r="AX6" s="92" t="s">
        <v>78</v>
      </c>
      <c r="AY6" s="93" t="s">
        <v>3</v>
      </c>
      <c r="AZ6" s="93" t="s">
        <v>4</v>
      </c>
      <c r="BA6" s="94" t="s">
        <v>5</v>
      </c>
      <c r="BB6" s="91" t="s">
        <v>69</v>
      </c>
      <c r="BC6" s="92" t="s">
        <v>70</v>
      </c>
      <c r="BD6" s="92" t="s">
        <v>78</v>
      </c>
      <c r="BE6" s="93" t="s">
        <v>3</v>
      </c>
      <c r="BF6" s="93" t="s">
        <v>4</v>
      </c>
      <c r="BG6" s="94" t="s">
        <v>5</v>
      </c>
      <c r="BH6" s="91" t="s">
        <v>69</v>
      </c>
      <c r="BI6" s="92" t="s">
        <v>70</v>
      </c>
      <c r="BJ6" s="92" t="s">
        <v>78</v>
      </c>
      <c r="BK6" s="93" t="s">
        <v>3</v>
      </c>
      <c r="BL6" s="93" t="s">
        <v>4</v>
      </c>
      <c r="BM6" s="94" t="s">
        <v>5</v>
      </c>
      <c r="BN6" s="91" t="s">
        <v>69</v>
      </c>
      <c r="BO6" s="92" t="s">
        <v>70</v>
      </c>
      <c r="BP6" s="92" t="s">
        <v>78</v>
      </c>
      <c r="BQ6" s="93" t="s">
        <v>3</v>
      </c>
      <c r="BR6" s="93" t="s">
        <v>4</v>
      </c>
      <c r="BS6" s="94" t="s">
        <v>5</v>
      </c>
      <c r="BT6" s="91" t="s">
        <v>69</v>
      </c>
      <c r="BU6" s="92" t="s">
        <v>70</v>
      </c>
      <c r="BV6" s="92" t="s">
        <v>78</v>
      </c>
      <c r="BW6" s="93" t="s">
        <v>3</v>
      </c>
      <c r="BX6" s="93" t="s">
        <v>4</v>
      </c>
      <c r="BY6" s="94" t="s">
        <v>5</v>
      </c>
      <c r="BZ6" s="91" t="s">
        <v>69</v>
      </c>
      <c r="CA6" s="92" t="s">
        <v>70</v>
      </c>
      <c r="CB6" s="92" t="s">
        <v>78</v>
      </c>
      <c r="CC6" s="93" t="s">
        <v>3</v>
      </c>
      <c r="CD6" s="93" t="s">
        <v>4</v>
      </c>
      <c r="CE6" s="94" t="s">
        <v>5</v>
      </c>
      <c r="CF6" s="91" t="s">
        <v>69</v>
      </c>
      <c r="CG6" s="92" t="s">
        <v>70</v>
      </c>
      <c r="CH6" s="92" t="s">
        <v>78</v>
      </c>
      <c r="CI6" s="93" t="s">
        <v>3</v>
      </c>
      <c r="CJ6" s="93" t="s">
        <v>4</v>
      </c>
      <c r="CK6" s="94" t="s">
        <v>5</v>
      </c>
      <c r="CL6" s="14"/>
      <c r="CM6" s="14" t="s">
        <v>15</v>
      </c>
      <c r="CN6" s="46">
        <v>1</v>
      </c>
      <c r="CO6" s="46">
        <v>2</v>
      </c>
      <c r="CP6" s="46">
        <v>3</v>
      </c>
      <c r="CQ6" s="46">
        <v>4</v>
      </c>
      <c r="CR6" s="46">
        <v>5</v>
      </c>
      <c r="CS6" s="46">
        <v>6</v>
      </c>
      <c r="CT6" s="46">
        <v>7</v>
      </c>
      <c r="CU6" s="46">
        <v>8</v>
      </c>
      <c r="CV6" s="46">
        <v>9</v>
      </c>
      <c r="CW6" s="46">
        <v>10</v>
      </c>
      <c r="CX6" s="46">
        <v>11</v>
      </c>
      <c r="CY6" s="46">
        <v>12</v>
      </c>
      <c r="CZ6" s="46">
        <v>13</v>
      </c>
      <c r="DA6" s="46">
        <v>14</v>
      </c>
      <c r="DB6" s="46">
        <v>15</v>
      </c>
      <c r="DC6" s="46">
        <v>16</v>
      </c>
      <c r="DD6" s="46">
        <v>17</v>
      </c>
      <c r="DE6" s="46">
        <v>18</v>
      </c>
      <c r="DF6" s="46">
        <v>19</v>
      </c>
      <c r="DG6" s="46">
        <v>20</v>
      </c>
      <c r="DH6" s="46">
        <v>21</v>
      </c>
      <c r="DI6" s="46">
        <v>22</v>
      </c>
      <c r="DJ6" s="46">
        <v>23</v>
      </c>
      <c r="DK6" s="46">
        <v>24</v>
      </c>
      <c r="DL6" s="46">
        <v>25</v>
      </c>
      <c r="DM6" s="46">
        <v>26</v>
      </c>
      <c r="DN6" s="46">
        <v>27</v>
      </c>
      <c r="DO6" s="46">
        <v>28</v>
      </c>
      <c r="DP6" s="46">
        <v>29</v>
      </c>
      <c r="DQ6" s="46">
        <v>30</v>
      </c>
      <c r="DR6" s="46">
        <v>31</v>
      </c>
      <c r="DS6" s="46">
        <v>32</v>
      </c>
      <c r="DT6" s="46">
        <v>33</v>
      </c>
      <c r="DU6" s="46">
        <v>34</v>
      </c>
      <c r="DV6" s="46">
        <v>35</v>
      </c>
      <c r="DW6" s="46">
        <v>36</v>
      </c>
      <c r="DX6" s="46">
        <v>37</v>
      </c>
      <c r="DY6" s="46">
        <v>38</v>
      </c>
      <c r="DZ6" s="46">
        <v>39</v>
      </c>
      <c r="EA6" s="46">
        <v>40</v>
      </c>
      <c r="EB6" s="46">
        <v>41</v>
      </c>
      <c r="EC6" s="46">
        <v>42</v>
      </c>
      <c r="ED6" s="46">
        <v>43</v>
      </c>
      <c r="EE6" s="46">
        <v>44</v>
      </c>
      <c r="EF6" s="46">
        <v>45</v>
      </c>
      <c r="EG6" s="46">
        <v>46</v>
      </c>
      <c r="EH6" s="46">
        <v>47</v>
      </c>
      <c r="EI6" s="46">
        <v>48</v>
      </c>
      <c r="EJ6" s="14"/>
      <c r="EK6" s="14"/>
      <c r="EL6" s="46">
        <v>1</v>
      </c>
      <c r="EM6" s="46">
        <v>2</v>
      </c>
      <c r="EN6" s="46">
        <v>3</v>
      </c>
      <c r="EO6" s="46">
        <v>4</v>
      </c>
      <c r="EP6" s="46">
        <v>5</v>
      </c>
      <c r="EQ6" s="46">
        <v>6</v>
      </c>
      <c r="ER6" s="46">
        <v>7</v>
      </c>
      <c r="ES6" s="46">
        <v>8</v>
      </c>
      <c r="ET6" s="46">
        <v>9</v>
      </c>
      <c r="EU6" s="46">
        <v>10</v>
      </c>
      <c r="EV6" s="46">
        <v>11</v>
      </c>
      <c r="EW6" s="46">
        <v>12</v>
      </c>
      <c r="EX6" s="46">
        <v>13</v>
      </c>
      <c r="EY6" s="46">
        <v>14</v>
      </c>
      <c r="EZ6" s="46">
        <v>15</v>
      </c>
      <c r="FA6" s="46">
        <v>16</v>
      </c>
      <c r="FB6" s="46">
        <v>17</v>
      </c>
      <c r="FC6" s="46">
        <v>18</v>
      </c>
      <c r="FD6" s="46">
        <v>19</v>
      </c>
      <c r="FE6" s="46">
        <v>20</v>
      </c>
      <c r="FF6" s="46">
        <v>21</v>
      </c>
      <c r="FG6" s="46">
        <v>22</v>
      </c>
      <c r="FH6" s="46">
        <v>23</v>
      </c>
      <c r="FI6" s="46">
        <v>24</v>
      </c>
      <c r="FJ6" s="46">
        <v>25</v>
      </c>
      <c r="FK6" s="46">
        <v>26</v>
      </c>
      <c r="FL6" s="46">
        <v>27</v>
      </c>
      <c r="FM6" s="46">
        <v>28</v>
      </c>
      <c r="FN6" s="46">
        <v>29</v>
      </c>
      <c r="FO6" s="46">
        <v>30</v>
      </c>
      <c r="FP6" s="46">
        <v>31</v>
      </c>
      <c r="FQ6" s="46">
        <v>32</v>
      </c>
      <c r="FR6" s="46">
        <v>33</v>
      </c>
      <c r="FS6" s="46">
        <v>34</v>
      </c>
      <c r="FT6" s="46">
        <v>35</v>
      </c>
      <c r="FU6" s="46">
        <v>36</v>
      </c>
      <c r="FV6" s="46">
        <v>37</v>
      </c>
      <c r="FW6" s="46">
        <v>38</v>
      </c>
      <c r="FX6" s="46">
        <v>39</v>
      </c>
      <c r="FY6" s="46">
        <v>40</v>
      </c>
      <c r="FZ6" s="46">
        <v>41</v>
      </c>
      <c r="GA6" s="46">
        <v>42</v>
      </c>
      <c r="GB6" s="46">
        <v>43</v>
      </c>
      <c r="GC6" s="46">
        <v>44</v>
      </c>
      <c r="GD6" s="46">
        <v>45</v>
      </c>
      <c r="GE6" s="46">
        <v>46</v>
      </c>
      <c r="GF6" s="46">
        <v>47</v>
      </c>
      <c r="GG6" s="46">
        <v>48</v>
      </c>
    </row>
    <row r="7" spans="1:199" ht="30" customHeight="1" thickTop="1" thickBot="1" x14ac:dyDescent="0.35">
      <c r="A7" s="184">
        <v>1</v>
      </c>
      <c r="B7" s="190">
        <v>1</v>
      </c>
      <c r="C7" s="195">
        <v>1083644</v>
      </c>
      <c r="D7" s="202" t="s">
        <v>98</v>
      </c>
      <c r="E7" s="202" t="s">
        <v>99</v>
      </c>
      <c r="F7" s="72" t="s">
        <v>157</v>
      </c>
      <c r="G7" s="206" t="s">
        <v>153</v>
      </c>
      <c r="H7" s="206" t="s">
        <v>156</v>
      </c>
      <c r="I7" s="207" t="s">
        <v>168</v>
      </c>
      <c r="J7" s="207" t="s">
        <v>162</v>
      </c>
      <c r="K7" s="208"/>
      <c r="L7" s="209" t="s">
        <v>126</v>
      </c>
      <c r="M7" s="210" t="s">
        <v>225</v>
      </c>
      <c r="N7" s="211"/>
      <c r="O7" s="199" t="str">
        <f t="shared" ref="O7:O31" si="0">IF(EJ7&lt;&gt;0,"ATTENZIONE","")</f>
        <v/>
      </c>
      <c r="P7" s="39"/>
      <c r="Q7" s="49"/>
      <c r="R7" s="86"/>
      <c r="S7" s="54">
        <v>20</v>
      </c>
      <c r="T7" s="6"/>
      <c r="U7" s="49"/>
      <c r="V7" s="86"/>
      <c r="W7" s="54">
        <v>15</v>
      </c>
      <c r="X7" s="6"/>
      <c r="Y7" s="144" t="s">
        <v>82</v>
      </c>
      <c r="Z7" s="145" t="s">
        <v>173</v>
      </c>
      <c r="AA7" s="54">
        <v>10</v>
      </c>
      <c r="AB7" s="16"/>
      <c r="AC7" s="5">
        <v>1</v>
      </c>
      <c r="AD7" s="49" t="s">
        <v>3</v>
      </c>
      <c r="AE7" s="82" t="s">
        <v>117</v>
      </c>
      <c r="AF7" s="54">
        <v>5</v>
      </c>
      <c r="AG7" s="32">
        <f>AC31+1</f>
        <v>26</v>
      </c>
      <c r="AH7" s="131">
        <v>1</v>
      </c>
      <c r="AI7" s="72" t="s">
        <v>142</v>
      </c>
      <c r="AJ7" s="54">
        <v>5</v>
      </c>
      <c r="AK7" s="32">
        <f>AG31+1</f>
        <v>51</v>
      </c>
      <c r="AL7" s="66" t="s">
        <v>59</v>
      </c>
      <c r="AM7" s="71"/>
      <c r="AN7" s="54">
        <v>5</v>
      </c>
      <c r="AO7" s="6"/>
      <c r="AP7" s="95" t="str">
        <f t="shared" ref="AP7:AP31" si="1">IF(F7="","",IF(F7=$R$7,$Q$7,IF(F7=$R$8,$Q$8,IF(F7=$R$9,$Q$9,IF(F7=$R$10,$Q$10,IF(F7=$R$11,$Q$11,IF(F7=$R$12,$Q$12,IF(F7=$R$13,$Q$13,IF(F7=$R$14,$Q$14,IF(F7=$R$15,$Q$15,IF(F7=$R$16,$Q$16,IF(F7=$R$17,$Q$17,IF(F7=$R$18,$Q$18,IF(F7=$R$19,$Q$19,IF(F7=$R$20,$Q$20,IF(F7=$R$21,$Q$21,IF(F7=$R$22,$Q$22,IF(F7=$R$23,$Q$23,IF(F7=$R$24,$Q$24,IF(F7=$R$25,$Q$25,IF(F7=$R$26,$Q$26,IF(F7=$R$27,$Q$27,IF(F7=$R$28,$Q$28,IF(F7=$R$29,$Q$29,IF(F7=$R$30,$Q$30,IF(F7=$R$31,$Q$31,""))))))))))))))))))))))))))</f>
        <v/>
      </c>
      <c r="AQ7" s="96" t="str">
        <f t="shared" ref="AQ7:AQ31" si="2">IF(F7="","",IF(F7=$V$7,$U$7,IF(F7=$V$8,$U$8,IF(F7=$V$9,$U$9,IF(F7=$V$10,$U$10,IF(F7=$V$11,$U$11,IF(F7=$V$12,$U$12,IF(F7=$V$13,$U$13,IF(F7=$V$14,$U$14,IF(F7=$V$15,$U$15,IF(F7=$V$16,$U$16,IF(F7=$V$17,$U$17,IF(F7=$V$18,$U$18,IF(F7=$V$19,$U$19,IF(F7=$V$20,$U$20,IF(F7=$V$21,$U$21,IF(F7=$V$22,$U$22,IF(F7=$V$23,$U$23,IF(F7=$V$24,$U$24,IF(F7=$V$25,$U$25,IF(F7=$V$26,$U$26,IF(F7=$V$27,$U$27,IF(F7=$V$28,$U$28,IF(F7=$V$29,$U$29,IF(F7=$V$30,$U$30,IF(F7=$V$31,$U$31,""))))))))))))))))))))))))))</f>
        <v/>
      </c>
      <c r="AR7" s="96" t="str">
        <f t="shared" ref="AR7:AR31" si="3">IF(F7="","",IF(F7=$Z$7,$Y$7,IF(F7=$Z$8,$Y$8,IF(F7=$Z$9,$Y$9,IF(F7=$Z$10,$Y$10,IF(F7=$Z$11,$Y$11,IF(F7=$Z$12,$Y$12,IF(F7=$Z$13,$Y$13,IF(F7=$Z$14,$Y$14,IF(F7=$Z$15,$Y$15,IF(F7=$Z$16,$Y$16,IF(F7=$Z$17,$Y$17,IF(F7=$Z$18,$Y$18,IF(F7=$Z$19,$Y$19,IF(F7=$Z$20,$Y$20,IF(F7=$Z$21,$Y$21,IF(F7=$Z$22,$Y$22,IF(F7=$Z$23,$Y$23,IF(F7=$Z$24,$Y$24,IF(F7=$Z$25,$Y$25,IF(F7=$Z$26,$Y$26,IF(F7=$Z$27,$Y$27,IF(F7=$Z$28,$Y$28,IF(F7=$Z$29,$Y$29,IF(F7=$Z$30,$Y$30,IF(F7=$Z$31,$Y$31,""))))))))))))))))))))))))))</f>
        <v/>
      </c>
      <c r="AS7" s="97" t="str">
        <f t="shared" ref="AS7:AS31" si="4">IF(F7="","",IF(F7=$AE$7,$AD$7,IF(F7=$AE$8,$AD$8,IF(F7=$AE$9,$AD$9,IF(F7=$AE$10,$AD$10,IF(F7=$AE$11,$AD$11,IF(F7=$AE$12,$AD$12,IF(F7=$AE$13,$AD$13,IF(F7=$AE$14,$AD$14,IF(F7=$AE$15,$AD$15,IF(F7=$AE$16,$AD$16,IF(F7=$AE$17,$AD$17,IF(F7=$AE$18,$AD$18,IF(F7=$AE$19,$AD$19,IF(F7=$AE$20,$AD$20,IF(F7=$AE$21,$AD$21,IF(F7=$AE$22,$AD$22,IF(F7=$AE$23,$AD$23,IF(F7=$AE$24,$AD$24,IF(F7=$AE$25,$AD$25,IF(F7=$AE$26,$AD$26,IF(F7=$AE$27,$AD$27,IF(F7=$AE$28,$AD$28,IF(F7=$AE$29,$AD$29,IF(F7=$AE$30,$AD$30,IF(F7=$AE$31,$AD$31,""))))))))))))))))))))))))))</f>
        <v/>
      </c>
      <c r="AT7" s="97" t="str">
        <f t="shared" ref="AT7:AT31" si="5">IF(F7="","",IF(F7=$AI$7,$AH$7,IF(F7=$AI$8,$AH$8,IF(F7=$AI$9,$AH$9,IF(F7=$AI$10,$AH$10,IF(F7=$AI$11,$AH$11,IF(F7=$AI$12,$AH$12,IF(F7=$AI$13,$AH$13,IF(F7=$AI$14,$AH$14,IF(F7=$AI$15,$AH$15,IF(F7=$AI$16,$AH$16,IF(F7=$AI$17,$AH$17,IF(F7=$AI$18,$AH$18,IF(F7=$AI$19,$AH$19,IF(F7=$AI$20,$AH$20,IF(F7=$AI$21,$AH$21,IF(F7=$AI$22,$AH$22,IF(F7=$AI$23,$AH$23,IF(F7=$AI$24,$AH$24,IF(F7=$AI$25,$AH$25,IF(F7=$AI$26,$AH$26,IF(F7=$AI$27,$AH$27,IF(F7=$AI$28,$AH$28,IF(F7=$AI$29,$AH$29,IF(F7=$AI$30,$AH$30,IF(F7=$AI$31,$AH$31,""))))))))))))))))))))))))))</f>
        <v>Σ</v>
      </c>
      <c r="AU7" s="98" t="str">
        <f t="shared" ref="AU7:AU31" si="6">IF(F7="","",IF(F7=$AM$7,$AL$7,IF(F7=$AM$8,$AL$8,IF(F7=$AM$9,$AL$9,IF(F7=$AM$10,$AL$10,IF(F7=$AM$11,$AL$11,IF(F7=$AM$12,$AL$12,IF(F7=$AM$13,$AL$13,IF(F7=$AM$14,$AL$14,IF(F7=$AM$15,$AL$15,IF(F7=$AM$16,$AL$16,IF(F7=$AM$17,$AL$17,IF(F7=$AM$18,$AL$18,IF(F7=$AM$19,$AL$19,IF(F7=$AM$20,$AL$20,IF(F7=$AM$21,$AL$21,IF(F7=$AM$22,$AL$22,IF(F7=$AM$23,$AL$23,IF(F7=$AM$24,$AL$24,IF(F7=$AM$25,$AL$25,IF(F7=$AM$26,$AL$26,IF(F7=$AM$27,$AL$27,IF(F7=$AM$28,$AL$28,IF(F7=$AM$29,$AL$29,IF(F7=$AM$30,$AL$30,IF(F7=$AM$31,$AL$31,""))))))))))))))))))))))))))</f>
        <v/>
      </c>
      <c r="AV7" s="95" t="str">
        <f t="shared" ref="AV7:AV31" si="7">IF(G7="","",IF(G7=$R$7,$Q$7,IF(G7=$R$8,$Q$8,IF(G7=$R$9,$Q$9,IF(G7=$R$10,$Q$10,IF(G7=$R$11,$Q$11,IF(G7=$R$12,$Q$12,IF(G7=$R$13,$Q$13,IF(G7=$R$14,$Q$14,IF(G7=$R$15,$Q$15,IF(G7=$R$16,$Q$16,IF(G7=$R$17,$Q$17,IF(G7=$R$18,$Q$18,IF(G7=$R$19,$Q$19,IF(G7=$R$20,$Q$20,IF(G7=$R$21,$Q$21,IF(G7=$R$22,$Q$22,IF(G7=$R$23,$Q$23,IF(G7=$R$24,$Q$24,IF(G7=$R$25,$Q$25,IF(G7=$R$26,$Q$26,IF(G7=$R$27,$Q$27,IF(G7=$R$28,$Q$28,IF(G7=$R$29,$Q$29,IF(G7=$R$30,$Q$30,IF(G7=$R$31,$Q$31,""))))))))))))))))))))))))))</f>
        <v/>
      </c>
      <c r="AW7" s="96" t="str">
        <f t="shared" ref="AW7:AW31" si="8">IF(G7="","",IF(G7=$V$7,$U$7,IF(G7=$V$8,$U$8,IF(G7=$V$9,$U$9,IF(G7=$V$10,$U$10,IF(G7=$V$11,$U$11,IF(G7=$V$12,$U$12,IF(G7=$V$13,$U$13,IF(G7=$V$14,$U$14,IF(G7=$V$15,$U$15,IF(G7=$V$16,$U$16,IF(G7=$V$17,$U$17,IF(G7=$V$18,$U$18,IF(G7=$V$19,$U$19,IF(G7=$V$20,$U$20,IF(G7=$V$21,$U$21,IF(G7=$V$22,$U$22,IF(G7=$V$23,$U$23,IF(G7=$V$24,$U$24,IF(G7=$V$25,$U$25,IF(G7=$V$26,$U$26,IF(G7=$V$27,$U$27,IF(G7=$V$28,$U$28,IF(G7=$V$29,$U$29,IF(G7=$V$30,$U$30,IF(G7=$V$31,$U$31,""))))))))))))))))))))))))))</f>
        <v/>
      </c>
      <c r="AX7" s="96" t="str">
        <f t="shared" ref="AX7:AX31" si="9">IF(G7="","",IF(G7=$Z$7,$Y$7,IF(G7=$Z$8,$Y$8,IF(G7=$Z$9,$Y$9,IF(G7=$Z$10,$Y$10,IF(G7=$Z$11,$Y$11,IF(G7=$Z$12,$Y$12,IF(G7=$Z$13,$Y$13,IF(G7=$Z$14,$Y$14,IF(G7=$Z$15,$Y$15,IF(G7=$Z$16,$Y$16,IF(G7=$Z$17,$Y$17,IF(G7=$Z$18,$Y$18,IF(G7=$Z$19,$Y$19,IF(G7=$Z$20,$Y$20,IF(G7=$Z$21,$Y$21,IF(G7=$Z$22,$Y$22,IF(G7=$Z$23,$Y$23,IF(G7=$Z$24,$Y$24,IF(G7=$Z$25,$Y$25,IF(G7=$Z$26,$Y$26,IF(G7=$Z$27,$Y$27,IF(G7=$Z$28,$Y$28,IF(G7=$Z$29,$Y$29,IF(G7=$Z$30,$Y$30,IF(G7=$Z$31,$Y$31,""))))))))))))))))))))))))))</f>
        <v/>
      </c>
      <c r="AY7" s="97" t="str">
        <f t="shared" ref="AY7:AY31" si="10">IF(G7="","",IF(G7=$AE$7,$AD$7,IF(G7=$AE$8,$AD$8,IF(G7=$AE$9,$AD$9,IF(G7=$AE$10,$AD$10,IF(G7=$AE$11,$AD$11,IF(G7=$AE$12,$AD$12,IF(G7=$AE$13,$AD$13,IF(G7=$AE$14,$AD$14,IF(G7=$AE$15,$AD$15,IF(G7=$AE$16,$AD$16,IF(G7=$AE$17,$AD$17,IF(G7=$AE$18,$AD$18,IF(G7=$AE$19,$AD$19,IF(G7=$AE$20,$AD$20,IF(G7=$AE$21,$AD$21,IF(G7=$AE$22,$AD$22,IF(G7=$AE$23,$AD$23,IF(G7=$AE$24,$AD$24,IF(G7=$AE$25,$AD$25,IF(G7=$AE$26,$AD$26,IF(G7=$AE$27,$AD$27,IF(G7=$AE$28,$AD$28,IF(G7=$AE$29,$AD$29,IF(G7=$AE$30,$AD$30,IF(G7=$AE$31,$AD$31,""))))))))))))))))))))))))))</f>
        <v/>
      </c>
      <c r="AZ7" s="97" t="str">
        <f t="shared" ref="AZ7:AZ31" si="11">IF(G7="","",IF(G7=$AI$7,$AH$7,IF(G7=$AI$8,$AH$8,IF(G7=$AI$9,$AH$9,IF(G7=$AI$10,$AH$10,IF(G7=$AI$11,$AH$11,IF(G7=$AI$12,$AH$12,IF(G7=$AI$13,$AH$13,IF(G7=$AI$14,$AH$14,IF(G7=$AI$15,$AH$15,IF(G7=$AI$16,$AH$16,IF(G7=$AI$17,$AH$17,IF(G7=$AI$18,$AH$18,IF(G7=$AI$19,$AH$19,IF(G7=$AI$20,$AH$20,IF(G7=$AI$21,$AH$21,IF(G7=$AI$22,$AH$22,IF(G7=$AI$23,$AH$23,IF(G7=$AI$24,$AH$24,IF(G7=$AI$25,$AH$25,IF(G7=$AI$26,$AH$26,IF(G7=$AI$27,$AH$27,IF(G7=$AI$28,$AH$28,IF(G7=$AI$29,$AH$29,IF(G7=$AI$30,$AH$30,IF(G7=$AI$31,$AH$31,""))))))))))))))))))))))))))</f>
        <v>"</v>
      </c>
      <c r="BA7" s="98" t="str">
        <f t="shared" ref="BA7:BA31" si="12">IF(G7="","",IF(G7=$AM$7,$AL$7,IF(G7=$AM$8,$AL$8,IF(G7=$AM$9,$AL$9,IF(G7=$AM$10,$AL$10,IF(G7=$AM$11,$AL$11,IF(G7=$AM$12,$AL$12,IF(G7=$AM$13,$AL$13,IF(G7=$AM$14,$AL$14,IF(G7=$AM$15,$AL$15,IF(G7=$AM$16,$AL$16,IF(G7=$AM$17,$AL$17,IF(G7=$AM$18,$AL$18,IF(G7=$AM$19,$AL$19,IF(G7=$AM$20,$AL$20,IF(G7=$AM$21,$AL$21,IF(G7=$AM$22,$AL$22,IF(G7=$AM$23,$AL$23,IF(G7=$AM$24,$AL$24,IF(G7=$AM$25,$AL$25,IF(G7=$AM$26,$AL$26,IF(G7=$AM$27,$AL$27,IF(G7=$AM$28,$AL$28,IF(G7=$AM$29,$AL$29,IF(G7=$AM$30,$AL$30,IF(G7=$AM$31,$AL$31,""))))))))))))))))))))))))))</f>
        <v/>
      </c>
      <c r="BB7" s="95" t="str">
        <f t="shared" ref="BB7:BB31" si="13">IF(H7="","",IF(H7=$R$7,$Q$7,IF(H7=$R$8,$Q$8,IF(H7=$R$9,$Q$9,IF(H7=$R$10,$Q$10,IF(H7=$R$11,$Q$11,IF(H7=$R$12,$Q$12,IF(H7=$R$13,$Q$13,IF(H7=$R$14,$Q$14,IF(H7=$R$15,$Q$15,IF(H7=$R$16,$Q$16,IF(H7=$R$17,$Q$17,IF(H7=$R$18,$Q$18,IF(H7=$R$19,$Q$19,IF(H7=$R$20,$Q$20,IF(H7=$R$21,$Q$21,IF(H7=$R$22,$Q$22,IF(H7=$R$23,$Q$23,IF(H7=$R$24,$Q$24,IF(H7=$R$25,$Q$25,IF(H7=$R$26,$Q$26,IF(H7=$R$27,$Q$27,IF(H7=$R$28,$Q$28,IF(H7=$R$29,$Q$29,IF(H7=$R$30,$Q$30,IF(H7=$R$31,$Q$31,""))))))))))))))))))))))))))</f>
        <v/>
      </c>
      <c r="BC7" s="96" t="str">
        <f t="shared" ref="BC7:BC31" si="14">IF(H7="","",IF(H7=$V$7,$U$7,IF(H7=$V$8,$U$8,IF(H7=$V$9,$U$9,IF(H7=$V$10,$U$10,IF(H7=$V$11,$U$11,IF(H7=$V$12,$U$12,IF(H7=$V$13,$U$13,IF(H7=$V$14,$U$14,IF(H7=$V$15,$U$15,IF(H7=$V$16,$U$16,IF(H7=$V$17,$U$17,IF(H7=$V$18,$U$18,IF(H7=$V$19,$U$19,IF(H7=$V$20,$U$20,IF(H7=$V$21,$U$21,IF(H7=$V$22,$U$22,IF(H7=$V$23,$U$23,IF(H7=$V$24,$U$24,IF(H7=$V$25,$U$25,IF(H7=$V$26,$U$26,IF(H7=$V$27,$U$27,IF(H7=$V$28,$U$28,IF(H7=$V$29,$U$29,IF(H7=$V$30,$U$30,IF(H7=$V$31,$U$31,""))))))))))))))))))))))))))</f>
        <v/>
      </c>
      <c r="BD7" s="96" t="str">
        <f t="shared" ref="BD7:BD31" si="15">IF(H7="","",IF(H7=$Z$7,$Y$7,IF(H7=$Z$8,$Y$8,IF(H7=$Z$9,$Y$9,IF(H7=$Z$10,$Y$10,IF(H7=$Z$11,$Y$11,IF(H7=$Z$12,$Y$12,IF(H7=$Z$13,$Y$13,IF(H7=$Z$14,$Y$14,IF(H7=$Z$15,$Y$15,IF(H7=$Z$16,$Y$16,IF(H7=$Z$17,$Y$17,IF(H7=$Z$18,$Y$18,IF(H7=$Z$19,$Y$19,IF(H7=$Z$20,$Y$20,IF(H7=$Z$21,$Y$21,IF(H7=$Z$22,$Y$22,IF(H7=$Z$23,$Y$23,IF(H7=$Z$24,$Y$24,IF(H7=$Z$25,$Y$25,IF(H7=$Z$26,$Y$26,IF(H7=$Z$27,$Y$27,IF(H7=$Z$28,$Y$28,IF(H7=$Z$29,$Y$29,IF(H7=$Z$30,$Y$30,IF(H7=$Z$31,$Y$31,""))))))))))))))))))))))))))</f>
        <v/>
      </c>
      <c r="BE7" s="97" t="str">
        <f t="shared" ref="BE7:BE31" si="16">IF(H7="","",IF(H7=$AE$7,$AD$7,IF(H7=$AE$8,$AD$8,IF(H7=$AE$9,$AD$9,IF(H7=$AE$10,$AD$10,IF(H7=$AE$11,$AD$11,IF(H7=$AE$12,$AD$12,IF(H7=$AE$13,$AD$13,IF(H7=$AE$14,$AD$14,IF(H7=$AE$15,$AD$15,IF(H7=$AE$16,$AD$16,IF(H7=$AE$17,$AD$17,IF(H7=$AE$18,$AD$18,IF(H7=$AE$19,$AD$19,IF(H7=$AE$20,$AD$20,IF(H7=$AE$21,$AD$21,IF(H7=$AE$22,$AD$22,IF(H7=$AE$23,$AD$23,IF(H7=$AE$24,$AD$24,IF(H7=$AE$25,$AD$25,IF(H7=$AE$26,$AD$26,IF(H7=$AE$27,$AD$27,IF(H7=$AE$28,$AD$28,IF(H7=$AE$29,$AD$29,IF(H7=$AE$30,$AD$30,IF(H7=$AE$31,$AD$31,""))))))))))))))))))))))))))</f>
        <v/>
      </c>
      <c r="BF7" s="97" t="str">
        <f t="shared" ref="BF7:BF31" si="17">IF(H7="","",IF(H7=$AI$7,$AH$7,IF(H7=$AI$8,$AH$8,IF(H7=$AI$9,$AH$9,IF(H7=$AI$10,$AH$10,IF(H7=$AI$11,$AH$11,IF(H7=$AI$12,$AH$12,IF(H7=$AI$13,$AH$13,IF(H7=$AI$14,$AH$14,IF(H7=$AI$15,$AH$15,IF(H7=$AI$16,$AH$16,IF(H7=$AI$17,$AH$17,IF(H7=$AI$18,$AH$18,IF(H7=$AI$19,$AH$19,IF(H7=$AI$20,$AH$20,IF(H7=$AI$21,$AH$21,IF(H7=$AI$22,$AH$22,IF(H7=$AI$23,$AH$23,IF(H7=$AI$24,$AH$24,IF(H7=$AI$25,$AH$25,IF(H7=$AI$26,$AH$26,IF(H7=$AI$27,$AH$27,IF(H7=$AI$28,$AH$28,IF(H7=$AI$29,$AH$29,IF(H7=$AI$30,$AH$30,IF(H7=$AI$31,$AH$31,""))))))))))))))))))))))))))</f>
        <v>%</v>
      </c>
      <c r="BG7" s="98" t="str">
        <f t="shared" ref="BG7:BG31" si="18">IF(H7="","",IF(H7=$AM$7,$AL$7,IF(H7=$AM$8,$AL$8,IF(H7=$AM$9,$AL$9,IF(H7=$AM$10,$AL$10,IF(H7=$AM$11,$AL$11,IF(H7=$AM$12,$AL$12,IF(H7=$AM$13,$AL$13,IF(H7=$AM$14,$AL$14,IF(H7=$AM$15,$AL$15,IF(H7=$AM$16,$AL$16,IF(H7=$AM$17,$AL$17,IF(H7=$AM$18,$AL$18,IF(H7=$AM$19,$AL$19,IF(H7=$AM$20,$AL$20,IF(H7=$AM$21,$AL$21,IF(H7=$AM$22,$AL$22,IF(H7=$AM$23,$AL$23,IF(H7=$AM$24,$AL$24,IF(H7=$AM$25,$AL$25,IF(H7=$AM$26,$AL$26,IF(H7=$AM$27,$AL$27,IF(H7=$AM$28,$AL$28,IF(H7=$AM$29,$AL$29,IF(H7=$AM$30,$AL$30,IF(H7=$AM$31,$AL$31,""))))))))))))))))))))))))))</f>
        <v/>
      </c>
      <c r="BH7" s="95" t="str">
        <f t="shared" ref="BH7:BH31" si="19">IF(I7="","",IF(I7=$R$7,$Q$7,IF(I7=$R$8,$Q$8,IF(I7=$R$9,$Q$9,IF(I7=$R$10,$Q$10,IF(I7=$R$11,$Q$11,IF(I7=$R$12,$Q$12,IF(I7=$R$13,$Q$13,IF(I7=$R$14,$Q$14,IF(I7=$R$15,$Q$15,IF(I7=$R$16,$Q$16,IF(I7=$R$17,$Q$17,IF(I7=$R$18,$Q$18,IF(I7=$R$19,$Q$19,IF(I7=$R$20,$Q$20,IF(I7=$R$21,$Q$21,IF(I7=$R$22,$Q$22,IF(I7=$R$23,$Q$23,IF(I7=$R$24,$Q$24,IF(I7=$R$25,$Q$25,IF(I7=$R$26,$Q$26,IF(I7=$R$27,$Q$27,IF(I7=$R$28,$Q$28,IF(I7=$R$29,$Q$29,IF(I7=$R$30,$Q$30,IF(I7=$R$31,$Q$31,""))))))))))))))))))))))))))</f>
        <v/>
      </c>
      <c r="BI7" s="96" t="str">
        <f t="shared" ref="BI7:BI31" si="20">IF(I7="","",IF(I7=$V$7,$U$7,IF(I7=$V$8,$U$8,IF(I7=$V$9,$U$9,IF(I7=$V$10,$U$10,IF(I7=$V$11,$U$11,IF(I7=$V$12,$U$12,IF(I7=$V$13,$U$13,IF(I7=$V$14,$U$14,IF(I7=$V$15,$U$15,IF(I7=$V$16,$U$16,IF(I7=$V$17,$U$17,IF(I7=$V$18,$U$18,IF(I7=$V$19,$U$19,IF(I7=$V$20,$U$20,IF(I7=$V$21,$U$21,IF(I7=$V$22,$U$22,IF(I7=$V$23,$U$23,IF(I7=$V$24,$U$24,IF(I7=$V$25,$U$25,IF(I7=$V$26,$U$26,IF(I7=$V$27,$U$27,IF(I7=$V$28,$U$28,IF(I7=$V$29,$U$29,IF(I7=$V$30,$U$30,IF(I7=$V$31,$U$31,""))))))))))))))))))))))))))</f>
        <v/>
      </c>
      <c r="BJ7" s="96" t="str">
        <f t="shared" ref="BJ7:BJ31" si="21">IF(I7="","",IF(I7=$Z$7,$Y$7,IF(I7=$Z$8,$Y$8,IF(I7=$Z$9,$Y$9,IF(I7=$Z$10,$Y$10,IF(I7=$Z$11,$Y$11,IF(I7=$Z$12,$Y$12,IF(I7=$Z$13,$Y$13,IF(I7=$Z$14,$Y$14,IF(I7=$Z$15,$Y$15,IF(I7=$Z$16,$Y$16,IF(I7=$Z$17,$Y$17,IF(I7=$Z$18,$Y$18,IF(I7=$Z$19,$Y$19,IF(I7=$Z$20,$Y$20,IF(I7=$Z$21,$Y$21,IF(I7=$Z$22,$Y$22,IF(I7=$Z$23,$Y$23,IF(I7=$Z$24,$Y$24,IF(I7=$Z$25,$Y$25,IF(I7=$Z$26,$Y$26,IF(I7=$Z$27,$Y$27,IF(I7=$Z$28,$Y$28,IF(I7=$Z$29,$Y$29,IF(I7=$Z$30,$Y$30,IF(I7=$Z$31,$Y$31,""))))))))))))))))))))))))))</f>
        <v/>
      </c>
      <c r="BK7" s="97" t="str">
        <f t="shared" ref="BK7:BK31" si="22">IF(I7="","",IF(I7=$AE$7,$AD$7,IF(I7=$AE$8,$AD$8,IF(I7=$AE$9,$AD$9,IF(I7=$AE$10,$AD$10,IF(I7=$AE$11,$AD$11,IF(I7=$AE$12,$AD$12,IF(I7=$AE$13,$AD$13,IF(I7=$AE$14,$AD$14,IF(I7=$AE$15,$AD$15,IF(I7=$AE$16,$AD$16,IF(I7=$AE$17,$AD$17,IF(I7=$AE$18,$AD$18,IF(I7=$AE$19,$AD$19,IF(I7=$AE$20,$AD$20,IF(I7=$AE$21,$AD$21,IF(I7=$AE$22,$AD$22,IF(I7=$AE$23,$AD$23,IF(I7=$AE$24,$AD$24,IF(I7=$AE$25,$AD$25,IF(I7=$AE$26,$AD$26,IF(I7=$AE$27,$AD$27,IF(I7=$AE$28,$AD$28,IF(I7=$AE$29,$AD$29,IF(I7=$AE$30,$AD$30,IF(I7=$AE$31,$AD$31,""))))))))))))))))))))))))))</f>
        <v/>
      </c>
      <c r="BL7" s="97" t="str">
        <f t="shared" ref="BL7:BL31" si="23">IF(I7="","",IF(I7=$AI$7,$AH$7,IF(I7=$AI$8,$AH$8,IF(I7=$AI$9,$AH$9,IF(I7=$AI$10,$AH$10,IF(I7=$AI$11,$AH$11,IF(I7=$AI$12,$AH$12,IF(I7=$AI$13,$AH$13,IF(I7=$AI$14,$AH$14,IF(I7=$AI$15,$AH$15,IF(I7=$AI$16,$AH$16,IF(I7=$AI$17,$AH$17,IF(I7=$AI$18,$AH$18,IF(I7=$AI$19,$AH$19,IF(I7=$AI$20,$AH$20,IF(I7=$AI$21,$AH$21,IF(I7=$AI$22,$AH$22,IF(I7=$AI$23,$AH$23,IF(I7=$AI$24,$AH$24,IF(I7=$AI$25,$AH$25,IF(I7=$AI$26,$AH$26,IF(I7=$AI$27,$AH$27,IF(I7=$AI$28,$AH$28,IF(I7=$AI$29,$AH$29,IF(I7=$AI$30,$AH$30,IF(I7=$AI$31,$AH$31,""))))))))))))))))))))))))))</f>
        <v/>
      </c>
      <c r="BM7" s="98" t="str">
        <f t="shared" ref="BM7:BM31" si="24">IF(I7="","",IF(I7=$AM$7,$AL$7,IF(I7=$AM$8,$AL$8,IF(I7=$AM$9,$AL$9,IF(I7=$AM$10,$AL$10,IF(I7=$AM$11,$AL$11,IF(I7=$AM$12,$AL$12,IF(I7=$AM$13,$AL$13,IF(I7=$AM$14,$AL$14,IF(I7=$AM$15,$AL$15,IF(I7=$AM$16,$AL$16,IF(I7=$AM$17,$AL$17,IF(I7=$AM$18,$AL$18,IF(I7=$AM$19,$AL$19,IF(I7=$AM$20,$AL$20,IF(I7=$AM$21,$AL$21,IF(I7=$AM$22,$AL$22,IF(I7=$AM$23,$AL$23,IF(I7=$AM$24,$AL$24,IF(I7=$AM$25,$AL$25,IF(I7=$AM$26,$AL$26,IF(I7=$AM$27,$AL$27,IF(I7=$AM$28,$AL$28,IF(I7=$AM$29,$AL$29,IF(I7=$AM$30,$AL$30,IF(I7=$AM$31,$AL$31,""))))))))))))))))))))))))))</f>
        <v/>
      </c>
      <c r="BN7" s="95" t="str">
        <f t="shared" ref="BN7:BN31" si="25">IF(J7="","",IF(J7=$R$7,$Q$7,IF(J7=$R$8,$Q$8,IF(J7=$R$9,$Q$9,IF(J7=$R$10,$Q$10,IF(J7=$R$11,$Q$11,IF(J7=$R$12,$Q$12,IF(J7=$R$13,$Q$13,IF(J7=$R$14,$Q$14,IF(J7=$R$15,$Q$15,IF(J7=$R$16,$Q$16,IF(J7=$R$17,$Q$17,IF(J7=$R$18,$Q$18,IF(J7=$R$19,$Q$19,IF(J7=$R$20,$Q$20,IF(J7=$R$21,$Q$21,IF(J7=$R$22,$Q$22,IF(J7=$R$23,$Q$23,IF(J7=$R$24,$Q$24,IF(J7=$R$25,$Q$25,IF(J7=$R$26,$Q$26,IF(J7=$R$27,$Q$27,IF(J7=$R$28,$Q$28,IF(J7=$R$29,$Q$29,IF(J7=$R$30,$Q$30,IF(J7=$R$31,$Q$31,""))))))))))))))))))))))))))</f>
        <v/>
      </c>
      <c r="BO7" s="96" t="str">
        <f t="shared" ref="BO7:BO31" si="26">IF(J7="","",IF(J7=$V$7,$U$7,IF(J7=$V$8,$U$8,IF(J7=$V$9,$U$9,IF(J7=$V$10,$U$10,IF(J7=$V$11,$U$11,IF(J7=$V$12,$U$12,IF(J7=$V$13,$U$13,IF(J7=$V$14,$U$14,IF(J7=$V$15,$U$15,IF(J7=$V$16,$U$16,IF(J7=$V$17,$U$17,IF(J7=$V$18,$U$18,IF(J7=$V$19,$U$19,IF(J7=$V$20,$U$20,IF(J7=$V$21,$U$21,IF(J7=$V$22,$U$22,IF(J7=$V$23,$U$23,IF(J7=$V$24,$U$24,IF(J7=$V$25,$U$25,IF(J7=$V$26,$U$26,IF(J7=$V$27,$U$27,IF(J7=$V$28,$U$28,IF(J7=$V$29,$U$29,IF(J7=$V$30,$U$30,IF(J7=$V$31,$U$31,""))))))))))))))))))))))))))</f>
        <v/>
      </c>
      <c r="BP7" s="96" t="str">
        <f t="shared" ref="BP7:BP31" si="27">IF(J7="","",IF(J7=$Z$7,$Y$7,IF(J7=$Z$8,$Y$8,IF(J7=$Z$9,$Y$9,IF(J7=$Z$10,$Y$10,IF(J7=$Z$11,$Y$11,IF(J7=$Z$12,$Y$12,IF(J7=$Z$13,$Y$13,IF(J7=$Z$14,$Y$14,IF(J7=$Z$15,$Y$15,IF(J7=$Z$16,$Y$16,IF(J7=$Z$17,$Y$17,IF(J7=$Z$18,$Y$18,IF(J7=$Z$19,$Y$19,IF(J7=$Z$20,$Y$20,IF(J7=$Z$21,$Y$21,IF(J7=$Z$22,$Y$22,IF(J7=$Z$23,$Y$23,IF(J7=$Z$24,$Y$24,IF(J7=$Z$25,$Y$25,IF(J7=$Z$26,$Y$26,IF(J7=$Z$27,$Y$27,IF(J7=$Z$28,$Y$28,IF(J7=$Z$29,$Y$29,IF(J7=$Z$30,$Y$30,IF(J7=$Z$31,$Y$31,""))))))))))))))))))))))))))</f>
        <v/>
      </c>
      <c r="BQ7" s="97" t="str">
        <f t="shared" ref="BQ7:BQ31" si="28">IF(J7="","",IF(J7=$AE$7,$AD$7,IF(J7=$AE$8,$AD$8,IF(J7=$AE$9,$AD$9,IF(J7=$AE$10,$AD$10,IF(J7=$AE$11,$AD$11,IF(J7=$AE$12,$AD$12,IF(J7=$AE$13,$AD$13,IF(J7=$AE$14,$AD$14,IF(J7=$AE$15,$AD$15,IF(J7=$AE$16,$AD$16,IF(J7=$AE$17,$AD$17,IF(J7=$AE$18,$AD$18,IF(J7=$AE$19,$AD$19,IF(J7=$AE$20,$AD$20,IF(J7=$AE$21,$AD$21,IF(J7=$AE$22,$AD$22,IF(J7=$AE$23,$AD$23,IF(J7=$AE$24,$AD$24,IF(J7=$AE$25,$AD$25,IF(J7=$AE$26,$AD$26,IF(J7=$AE$27,$AD$27,IF(J7=$AE$28,$AD$28,IF(J7=$AE$29,$AD$29,IF(J7=$AE$30,$AD$30,IF(J7=$AE$31,$AD$31,""))))))))))))))))))))))))))</f>
        <v/>
      </c>
      <c r="BR7" s="97" t="str">
        <f t="shared" ref="BR7:BR31" si="29">IF(J7="","",IF(J7=$AI$7,$AH$7,IF(J7=$AI$8,$AH$8,IF(J7=$AI$9,$AH$9,IF(J7=$AI$10,$AH$10,IF(J7=$AI$11,$AH$11,IF(J7=$AI$12,$AH$12,IF(J7=$AI$13,$AH$13,IF(J7=$AI$14,$AH$14,IF(J7=$AI$15,$AH$15,IF(J7=$AI$16,$AH$16,IF(J7=$AI$17,$AH$17,IF(J7=$AI$18,$AH$18,IF(J7=$AI$19,$AH$19,IF(J7=$AI$20,$AH$20,IF(J7=$AI$21,$AH$21,IF(J7=$AI$22,$AH$22,IF(J7=$AI$23,$AH$23,IF(J7=$AI$24,$AH$24,IF(J7=$AI$25,$AH$25,IF(J7=$AI$26,$AH$26,IF(J7=$AI$27,$AH$27,IF(J7=$AI$28,$AH$28,IF(J7=$AI$29,$AH$29,IF(J7=$AI$30,$AH$30,IF(J7=$AI$31,$AH$31,""))))))))))))))))))))))))))</f>
        <v/>
      </c>
      <c r="BS7" s="98" t="str">
        <f t="shared" ref="BS7:BS31" si="30">IF(J7="","",IF(J7=$AM$7,$AL$7,IF(J7=$AM$8,$AL$8,IF(J7=$AM$9,$AL$9,IF(J7=$AM$10,$AL$10,IF(J7=$AM$11,$AL$11,IF(J7=$AM$12,$AL$12,IF(J7=$AM$13,$AL$13,IF(J7=$AM$14,$AL$14,IF(J7=$AM$15,$AL$15,IF(J7=$AM$16,$AL$16,IF(J7=$AM$17,$AL$17,IF(J7=$AM$18,$AL$18,IF(J7=$AM$19,$AL$19,IF(J7=$AM$20,$AL$20,IF(J7=$AM$21,$AL$21,IF(J7=$AM$22,$AL$22,IF(J7=$AM$23,$AL$23,IF(J7=$AM$24,$AL$24,IF(J7=$AM$25,$AL$25,IF(J7=$AM$26,$AL$26,IF(J7=$AM$27,$AL$27,IF(J7=$AM$28,$AL$28,IF(J7=$AM$29,$AL$29,IF(J7=$AM$30,$AL$30,IF(J7=$AM$31,$AL$31,""))))))))))))))))))))))))))</f>
        <v/>
      </c>
      <c r="BT7" s="95" t="str">
        <f t="shared" ref="BT7:BT31" si="31">IF(K7="","",IF(K7=$R$7,$Q$7,IF(K7=$R$8,$Q$8,IF(K7=$R$9,$Q$9,IF(K7=$R$10,$Q$10,IF(K7=$R$11,$Q$11,IF(K7=$R$12,$Q$12,IF(K7=$R$13,$Q$13,IF(K7=$R$14,$Q$14,IF(K7=$R$15,$Q$15,IF(K7=$R$16,$Q$16,IF(K7=$R$17,$Q$17,IF(K7=$R$18,$Q$18,IF(K7=$R$19,$Q$19,IF(K7=$R$20,$Q$20,IF(K7=$R$21,$Q$21,IF(K7=$R$22,$Q$22,IF(K7=$R$23,$Q$23,IF(K7=$R$24,$Q$24,IF(K7=$R$25,$Q$25,IF(K7=$R$26,$Q$26,IF(K7=$R$27,$Q$27,IF(K7=$R$28,$Q$28,IF(K7=$R$29,$Q$29,IF(K7=$R$30,$Q$30,IF(K7=$R$31,$Q$31,""))))))))))))))))))))))))))</f>
        <v/>
      </c>
      <c r="BU7" s="96" t="str">
        <f t="shared" ref="BU7:BU31" si="32">IF(K7="","",IF(K7=$V$7,$U$7,IF(K7=$V$8,$U$8,IF(K7=$V$9,$U$9,IF(K7=$V$10,$U$10,IF(K7=$V$11,$U$11,IF(K7=$V$12,$U$12,IF(K7=$V$13,$U$13,IF(K7=$V$14,$U$14,IF(K7=$V$15,$U$15,IF(K7=$V$16,$U$16,IF(K7=$V$17,$U$17,IF(K7=$V$18,$U$18,IF(K7=$V$19,$U$19,IF(K7=$V$20,$U$20,IF(K7=$V$21,$U$21,IF(K7=$V$22,$U$22,IF(K7=$V$23,$U$23,IF(K7=$V$24,$U$24,IF(K7=$V$25,$U$25,IF(K7=$V$26,$U$26,IF(K7=$V$27,$U$27,IF(K7=$V$28,$U$28,IF(K7=$V$29,$U$29,IF(K7=$V$30,$U$30,IF(K7=$V$31,$U$31,""))))))))))))))))))))))))))</f>
        <v/>
      </c>
      <c r="BV7" s="96" t="str">
        <f t="shared" ref="BV7:BV31" si="33">IF(K7="","",IF(K7=$Z$7,$Y$7,IF(K7=$Z$8,$Y$8,IF(K7=$Z$9,$Y$9,IF(K7=$Z$10,$Y$10,IF(K7=$Z$11,$Y$11,IF(K7=$Z$12,$Y$12,IF(K7=$Z$13,$Y$13,IF(K7=$Z$14,$Y$14,IF(K7=$Z$15,$Y$15,IF(K7=$Z$16,$Y$16,IF(K7=$Z$17,$Y$17,IF(K7=$Z$18,$Y$18,IF(K7=$Z$19,$Y$19,IF(K7=$Z$20,$Y$20,IF(K7=$Z$21,$Y$21,IF(K7=$Z$22,$Y$22,IF(K7=$Z$23,$Y$23,IF(K7=$Z$24,$Y$24,IF(K7=$Z$25,$Y$25,IF(K7=$Z$26,$Y$26,IF(K7=$Z$27,$Y$27,IF(K7=$Z$28,$Y$28,IF(K7=$Z$29,$Y$29,IF(K7=$Z$30,$Y$30,IF(K7=$Z$31,$Y$31,""))))))))))))))))))))))))))</f>
        <v/>
      </c>
      <c r="BW7" s="97" t="str">
        <f t="shared" ref="BW7:BW31" si="34">IF(K7="","",IF(K7=$AE$7,$AD$7,IF(K7=$AE$8,$AD$8,IF(K7=$AE$9,$AD$9,IF(K7=$AE$10,$AD$10,IF(K7=$AE$11,$AD$11,IF(K7=$AE$12,$AD$12,IF(K7=$AE$13,$AD$13,IF(K7=$AE$14,$AD$14,IF(K7=$AE$15,$AD$15,IF(K7=$AE$16,$AD$16,IF(K7=$AE$17,$AD$17,IF(K7=$AE$18,$AD$18,IF(K7=$AE$19,$AD$19,IF(K7=$AE$20,$AD$20,IF(K7=$AE$21,$AD$21,IF(K7=$AE$22,$AD$22,IF(K7=$AE$23,$AD$23,IF(K7=$AE$24,$AD$24,IF(K7=$AE$25,$AD$25,IF(K7=$AE$26,$AD$26,IF(K7=$AE$27,$AD$27,IF(K7=$AE$28,$AD$28,IF(K7=$AE$29,$AD$29,IF(K7=$AE$30,$AD$30,IF(K7=$AE$31,$AD$31,""))))))))))))))))))))))))))</f>
        <v/>
      </c>
      <c r="BX7" s="97" t="str">
        <f t="shared" ref="BX7:BX31" si="35">IF(K7="","",IF(K7=$AI$7,$AH$7,IF(K7=$AI$8,$AH$8,IF(K7=$AI$9,$AH$9,IF(K7=$AI$10,$AH$10,IF(K7=$AI$11,$AH$11,IF(K7=$AI$12,$AH$12,IF(K7=$AI$13,$AH$13,IF(K7=$AI$14,$AH$14,IF(K7=$AI$15,$AH$15,IF(K7=$AI$16,$AH$16,IF(K7=$AI$17,$AH$17,IF(K7=$AI$18,$AH$18,IF(K7=$AI$19,$AH$19,IF(K7=$AI$20,$AH$20,IF(K7=$AI$21,$AH$21,IF(K7=$AI$22,$AH$22,IF(K7=$AI$23,$AH$23,IF(K7=$AI$24,$AH$24,IF(K7=$AI$25,$AH$25,IF(K7=$AI$26,$AH$26,IF(K7=$AI$27,$AH$27,IF(K7=$AI$28,$AH$28,IF(K7=$AI$29,$AH$29,IF(K7=$AI$30,$AH$30,IF(K7=$AI$31,$AH$31,""))))))))))))))))))))))))))</f>
        <v/>
      </c>
      <c r="BY7" s="98" t="str">
        <f t="shared" ref="BY7:BY31" si="36">IF(K7="","",IF(K7=$AM$7,$AL$7,IF(K7=$AM$8,$AL$8,IF(K7=$AM$9,$AL$9,IF(K7=$AM$10,$AL$10,IF(K7=$AM$11,$AL$11,IF(K7=$AM$12,$AL$12,IF(K7=$AM$13,$AL$13,IF(K7=$AM$14,$AL$14,IF(K7=$AM$15,$AL$15,IF(K7=$AM$16,$AL$16,IF(K7=$AM$17,$AL$17,IF(K7=$AM$18,$AL$18,IF(K7=$AM$19,$AL$19,IF(K7=$AM$20,$AL$20,IF(K7=$AM$21,$AL$21,IF(K7=$AM$22,$AL$22,IF(K7=$AM$23,$AL$23,IF(K7=$AM$24,$AL$24,IF(K7=$AM$25,$AL$25,IF(K7=$AM$26,$AL$26,IF(K7=$AM$27,$AL$27,IF(K7=$AM$28,$AL$28,IF(K7=$AM$29,$AL$29,IF(K7=$AM$30,$AL$30,IF(K7=$AM$31,$AL$31,""))))))))))))))))))))))))))</f>
        <v/>
      </c>
      <c r="BZ7" s="95" t="str">
        <f t="shared" ref="BZ7:BZ31" si="37">IF(L7="","",IF(L7=$R$7,$Q$7,IF(L7=$R$8,$Q$8,IF(L7=$R$9,$Q$9,IF(L7=$R$10,$Q$10,IF(L7=$R$11,$Q$11,IF(L7=$R$12,$Q$12,IF(L7=$R$13,$Q$13,IF(L7=$R$14,$Q$14,IF(L7=$R$15,$Q$15,IF(L7=$R$16,$Q$16,IF(L7=$R$17,$Q$17,IF(L7=$R$18,$Q$18,IF(L7=$R$19,$Q$19,IF(L7=$R$20,$Q$20,IF(L7=$R$21,$Q$21,IF(L7=$R$22,$Q$22,IF(L7=$R$23,$Q$23,IF(L7=$R$24,$Q$24,IF(L7=$R$25,$Q$25,IF(L7=$R$26,$Q$26,IF(L7=$R$27,$Q$27,IF(L7=$R$28,$Q$28,IF(L7=$R$29,$Q$29,IF(L7=$R$30,$Q$30,IF(L7=$R$31,$Q$31,""))))))))))))))))))))))))))</f>
        <v/>
      </c>
      <c r="CA7" s="96" t="str">
        <f t="shared" ref="CA7:CA31" si="38">IF(L7="","",IF(L7=$V$7,$U$7,IF(L7=$V$8,$U$8,IF(L7=$V$9,$U$9,IF(L7=$V$10,$U$10,IF(L7=$V$11,$U$11,IF(L7=$V$12,$U$12,IF(L7=$V$13,$U$13,IF(L7=$V$14,$U$14,IF(L7=$V$15,$U$15,IF(L7=$V$16,$U$16,IF(L7=$V$17,$U$17,IF(L7=$V$18,$U$18,IF(L7=$V$19,$U$19,IF(L7=$V$20,$U$20,IF(L7=$V$21,$U$21,IF(L7=$V$22,$U$22,IF(L7=$V$23,$U$23,IF(L7=$V$24,$U$24,IF(L7=$V$25,$U$25,IF(L7=$V$26,$U$26,IF(L7=$V$27,$U$27,IF(L7=$V$28,$U$28,IF(L7=$V$29,$U$29,IF(L7=$V$30,$U$30,IF(L7=$V$31,$U$31,""))))))))))))))))))))))))))</f>
        <v/>
      </c>
      <c r="CB7" s="96" t="str">
        <f t="shared" ref="CB7:CB31" si="39">IF(L7="","",IF(L7=$Z$7,$Y$7,IF(L7=$Z$8,$Y$8,IF(L7=$Z$9,$Y$9,IF(L7=$Z$10,$Y$10,IF(L7=$Z$11,$Y$11,IF(L7=$Z$12,$Y$12,IF(L7=$Z$13,$Y$13,IF(L7=$Z$14,$Y$14,IF(L7=$Z$15,$Y$15,IF(L7=$Z$16,$Y$16,IF(L7=$Z$17,$Y$17,IF(L7=$Z$18,$Y$18,IF(L7=$Z$19,$Y$19,IF(L7=$Z$20,$Y$20,IF(L7=$Z$21,$Y$21,IF(L7=$Z$22,$Y$22,IF(L7=$Z$23,$Y$23,IF(L7=$Z$24,$Y$24,IF(L7=$Z$25,$Y$25,IF(L7=$Z$26,$Y$26,IF(L7=$Z$27,$Y$27,IF(L7=$Z$28,$Y$28,IF(L7=$Z$29,$Y$29,IF(L7=$Z$30,$Y$30,IF(L7=$Z$31,$Y$31,""))))))))))))))))))))))))))</f>
        <v/>
      </c>
      <c r="CC7" s="97" t="str">
        <f t="shared" ref="CC7:CC31" si="40">IF(L7="","",IF(L7=$AE$7,$AD$7,IF(L7=$AE$8,$AD$8,IF(L7=$AE$9,$AD$9,IF(L7=$AE$10,$AD$10,IF(L7=$AE$11,$AD$11,IF(L7=$AE$12,$AD$12,IF(L7=$AE$13,$AD$13,IF(L7=$AE$14,$AD$14,IF(L7=$AE$15,$AD$15,IF(L7=$AE$16,$AD$16,IF(L7=$AE$17,$AD$17,IF(L7=$AE$18,$AD$18,IF(L7=$AE$19,$AD$19,IF(L7=$AE$20,$AD$20,IF(L7=$AE$21,$AD$21,IF(L7=$AE$22,$AD$22,IF(L7=$AE$23,$AD$23,IF(L7=$AE$24,$AD$24,IF(L7=$AE$25,$AD$25,IF(L7=$AE$26,$AD$26,IF(L7=$AE$27,$AD$27,IF(L7=$AE$28,$AD$28,IF(L7=$AE$29,$AD$29,IF(L7=$AE$30,$AD$30,IF(L7=$AE$31,$AD$31,""))))))))))))))))))))))))))</f>
        <v>K</v>
      </c>
      <c r="CD7" s="97" t="str">
        <f t="shared" ref="CD7:CD31" si="41">IF(L7="","",IF(L7=$AI$7,$AH$7,IF(L7=$AI$8,$AH$8,IF(L7=$AI$9,$AH$9,IF(L7=$AI$10,$AH$10,IF(L7=$AI$11,$AH$11,IF(L7=$AI$12,$AH$12,IF(L7=$AI$13,$AH$13,IF(L7=$AI$14,$AH$14,IF(L7=$AI$15,$AH$15,IF(L7=$AI$16,$AH$16,IF(L7=$AI$17,$AH$17,IF(L7=$AI$18,$AH$18,IF(L7=$AI$19,$AH$19,IF(L7=$AI$20,$AH$20,IF(L7=$AI$21,$AH$21,IF(L7=$AI$22,$AH$22,IF(L7=$AI$23,$AH$23,IF(L7=$AI$24,$AH$24,IF(L7=$AI$25,$AH$25,IF(L7=$AI$26,$AH$26,IF(L7=$AI$27,$AH$27,IF(L7=$AI$28,$AH$28,IF(L7=$AI$29,$AH$29,IF(L7=$AI$30,$AH$30,IF(L7=$AI$31,$AH$31,""))))))))))))))))))))))))))</f>
        <v/>
      </c>
      <c r="CE7" s="98" t="str">
        <f t="shared" ref="CE7:CE31" si="42">IF(L7="","",IF(L7=$AM$7,$AL$7,IF(L7=$AM$8,$AL$8,IF(L7=$AM$9,$AL$9,IF(L7=$AM$10,$AL$10,IF(L7=$AM$11,$AL$11,IF(L7=$AM$12,$AL$12,IF(L7=$AM$13,$AL$13,IF(L7=$AM$14,$AL$14,IF(L7=$AM$15,$AL$15,IF(L7=$AM$16,$AL$16,IF(L7=$AM$17,$AL$17,IF(L7=$AM$18,$AL$18,IF(L7=$AM$19,$AL$19,IF(L7=$AM$20,$AL$20,IF(L7=$AM$21,$AL$21,IF(L7=$AM$22,$AL$22,IF(L7=$AM$23,$AL$23,IF(L7=$AM$24,$AL$24,IF(L7=$AM$25,$AL$25,IF(L7=$AM$26,$AL$26,IF(L7=$AM$27,$AL$27,IF(L7=$AM$28,$AL$28,IF(L7=$AM$29,$AL$29,IF(L7=$AM$30,$AL$30,IF(L7=$AM$31,$AL$31,""))))))))))))))))))))))))))</f>
        <v/>
      </c>
      <c r="CF7" s="95" t="str">
        <f t="shared" ref="CF7:CF31" si="43">IF(M7="","",IF(M7=$R$7,$Q$7,IF(M7=$R$8,$Q$8,IF(M7=$R$9,$Q$9,IF(M7=$R$10,$Q$10,IF(M7=$R$11,$Q$11,IF(M7=$R$12,$Q$12,IF(M7=$R$13,$Q$13,IF(M7=$R$14,$Q$14,IF(M7=$R$15,$Q$15,IF(M7=$R$16,$Q$16,IF(M7=$R$17,$Q$17,IF(M7=$R$18,$Q$18,IF(M7=$R$19,$Q$19,IF(M7=$R$20,$Q$20,IF(M7=$R$21,$Q$21,IF(M7=$R$22,$Q$22,IF(M7=$R$23,$Q$23,IF(M7=$R$24,$Q$24,IF(M7=$R$25,$Q$25,IF(M7=$R$26,$Q$26,IF(M7=$R$27,$Q$27,IF(M7=$R$28,$Q$28,IF(M7=$R$29,$Q$29,IF(M7=$R$30,$Q$30,IF(M7=$R$31,$Q$31,""))))))))))))))))))))))))))</f>
        <v/>
      </c>
      <c r="CG7" s="96" t="str">
        <f t="shared" ref="CG7:CG31" si="44">IF(M7="","",IF(M7=$V$7,$U$7,IF(M7=$V$8,$U$8,IF(M7=$V$9,$U$9,IF(M7=$V$10,$U$10,IF(M7=$V$11,$U$11,IF(M7=$V$12,$U$12,IF(M7=$V$13,$U$13,IF(M7=$V$14,$U$14,IF(M7=$V$15,$U$15,IF(M7=$V$16,$U$16,IF(M7=$V$17,$U$17,IF(M7=$V$18,$U$18,IF(M7=$V$19,$U$19,IF(M7=$V$20,$U$20,IF(M7=$V$21,$U$21,IF(M7=$V$22,$U$22,IF(M7=$V$23,$U$23,IF(M7=$V$24,$U$24,IF(M7=$V$25,$U$25,IF(M7=$V$26,$U$26,IF(M7=$V$27,$U$27,IF(M7=$V$28,$U$28,IF(M7=$V$29,$U$29,IF(M7=$V$30,$U$30,IF(M7=$V$31,$U$31,""))))))))))))))))))))))))))</f>
        <v/>
      </c>
      <c r="CH7" s="96" t="str">
        <f t="shared" ref="CH7:CH31" si="45">IF(M7="","",IF(M7=$Z$7,$Y$7,IF(M7=$Z$8,$Y$8,IF(M7=$Z$9,$Y$9,IF(M7=$Z$10,$Y$10,IF(M7=$Z$11,$Y$11,IF(M7=$Z$12,$Y$12,IF(M7=$Z$13,$Y$13,IF(M7=$Z$14,$Y$14,IF(M7=$Z$15,$Y$15,IF(M7=$Z$16,$Y$16,IF(M7=$Z$17,$Y$17,IF(M7=$Z$18,$Y$18,IF(M7=$Z$19,$Y$19,IF(M7=$Z$20,$Y$20,IF(M7=$Z$21,$Y$21,IF(M7=$Z$22,$Y$22,IF(M7=$Z$23,$Y$23,IF(M7=$Z$24,$Y$24,IF(M7=$Z$25,$Y$25,IF(M7=$Z$26,$Y$26,IF(M7=$Z$27,$Y$27,IF(M7=$Z$28,$Y$28,IF(M7=$Z$29,$Y$29,IF(M7=$Z$30,$Y$30,IF(M7=$Z$31,$Y$31,""))))))))))))))))))))))))))</f>
        <v/>
      </c>
      <c r="CI7" s="97" t="str">
        <f t="shared" ref="CI7:CI31" si="46">IF(M7="","",IF(M7=$AE$7,$AD$7,IF(M7=$AE$8,$AD$8,IF(M7=$AE$9,$AD$9,IF(M7=$AE$10,$AD$10,IF(M7=$AE$11,$AD$11,IF(M7=$AE$12,$AD$12,IF(M7=$AE$13,$AD$13,IF(M7=$AE$14,$AD$14,IF(M7=$AE$15,$AD$15,IF(M7=$AE$16,$AD$16,IF(M7=$AE$17,$AD$17,IF(M7=$AE$18,$AD$18,IF(M7=$AE$19,$AD$19,IF(M7=$AE$20,$AD$20,IF(M7=$AE$21,$AD$21,IF(M7=$AE$22,$AD$22,IF(M7=$AE$23,$AD$23,IF(M7=$AE$24,$AD$24,IF(M7=$AE$25,$AD$25,IF(M7=$AE$26,$AD$26,IF(M7=$AE$27,$AD$27,IF(M7=$AE$28,$AD$28,IF(M7=$AE$29,$AD$29,IF(M7=$AE$30,$AD$30,IF(M7=$AE$31,$AD$31,""))))))))))))))))))))))))))</f>
        <v/>
      </c>
      <c r="CJ7" s="97" t="str">
        <f t="shared" ref="CJ7:CJ31" si="47">IF(M7="","",IF(M7=$AI$7,$AH$7,IF(M7=$AI$8,$AH$8,IF(M7=$AI$9,$AH$9,IF(M7=$AI$10,$AH$10,IF(M7=$AI$11,$AH$11,IF(M7=$AI$12,$AH$12,IF(M7=$AI$13,$AH$13,IF(M7=$AI$14,$AH$14,IF(M7=$AI$15,$AH$15,IF(M7=$AI$16,$AH$16,IF(M7=$AI$17,$AH$17,IF(M7=$AI$18,$AH$18,IF(M7=$AI$19,$AH$19,IF(M7=$AI$20,$AH$20,IF(M7=$AI$21,$AH$21,IF(M7=$AI$22,$AH$22,IF(M7=$AI$23,$AH$23,IF(M7=$AI$24,$AH$24,IF(M7=$AI$25,$AH$25,IF(M7=$AI$26,$AH$26,IF(M7=$AI$27,$AH$27,IF(M7=$AI$28,$AH$28,IF(M7=$AI$29,$AH$29,IF(M7=$AI$30,$AH$30,IF(M7=$AI$31,$AH$31,""))))))))))))))))))))))))))</f>
        <v/>
      </c>
      <c r="CK7" s="98" t="str">
        <f t="shared" ref="CK7:CK31" si="48">IF(M7="","",IF(M7=$AM$7,$AL$7,IF(M7=$AM$8,$AL$8,IF(M7=$AM$9,$AL$9,IF(M7=$AM$10,$AL$10,IF(M7=$AM$11,$AL$11,IF(M7=$AM$12,$AL$12,IF(M7=$AM$13,$AL$13,IF(M7=$AM$14,$AL$14,IF(M7=$AM$15,$AL$15,IF(M7=$AM$16,$AL$16,IF(M7=$AM$17,$AL$17,IF(M7=$AM$18,$AL$18,IF(M7=$AM$19,$AL$19,IF(M7=$AM$20,$AL$20,IF(M7=$AM$21,$AL$21,IF(M7=$AM$22,$AL$22,IF(M7=$AM$23,$AL$23,IF(M7=$AM$24,$AL$24,IF(M7=$AM$25,$AL$25,IF(M7=$AM$26,$AL$26,IF(M7=$AM$27,$AL$27,IF(M7=$AM$28,$AL$28,IF(M7=$AM$29,$AL$29,IF(M7=$AM$30,$AL$30,IF(M7=$AM$31,$AL$31,""))))))))))))))))))))))))))</f>
        <v/>
      </c>
      <c r="CL7" s="15"/>
      <c r="CM7" s="26" t="str">
        <f>CONCATENATE(AP7,AQ7,AR7,AS7,AT7,AU7,AV7,AW7,AX7,AY7,AZ7,BA7,BB7,BC7,BD7,BE7,BF7,BG7,BH7,BI7,BJ7,BK7,BL7,BM7,BN7,BO7,BP7,BQ7,BR7,BS7,BT7,BU7,BV7,BW7,BX7,BY7,BZ7,CA7,CB7,CC7,CD7,CE7,CF7,CG7,CH7,CI7,CJ7,CK7)</f>
        <v>Σ"%K</v>
      </c>
      <c r="CN7" s="27" t="str">
        <f t="shared" ref="CN7:CN31" si="49">IF(EL7="","",IF(EL7=EM7,1,IF(EL7=EN7,1,IF(EL7=EO7,1,IF(EL7=EP7,1,IF(EL7=EQ7,1,IF(EL7=ER7,1,IF(EL7=ES7,1,IF(EL7=ET7,1,IF(EL7=EU7,1,IF(EL7=EV7,1,IF(EL7=EW7,1,IF(EL7=EX7,1,IF(EL7=EY7,1,IF(EL7=EZ7,1,IF(EL7=FA7,1,IF(EL7=FB7,1,IF(EL7=FC7,1,IF(EL7=FD7,1,IF(EL7=FE7,1,IF(EL7=FF7,1,IF(EL7=FG7,1,IF(EL7=FH7,1,IF(EL7=FI7,1,IF(EL7=FJ7,1,IF(EL7=FK7,1,IF(EL7=FL7,1,IF(EL7=FM7,1,IF(EL7=FN7,1,IF(EL7=FO7,1,IF(EL7=FP7,1,IF(EL7=FQ7,1,IF(EL7=FR7,1,IF(EL7=FS7,1,IF(EL7=FT7,1,IF(EL7=FU7,1,IF(EL7=FV7,1,IF(EL7=FW7,1,IF(EL7=FX7,1,IF(EL7=FY7,1,IF(EL7=FZ7,1,IF(EL7=GA7,1,IF(EL7=GB7,1,IF(EL7=GC7,1,IF(EL7=GD7,1,IF(EL7=GE7,1,IF(EL7=GF7,1,IF(EL7=GG7,1,""))))))))))))))))))))))))))))))))))))))))))))))))</f>
        <v/>
      </c>
      <c r="CO7" s="27" t="str">
        <f t="shared" ref="CO7:CO31" si="50">IF(EM7="","",IF(EM7=EN7,1,IF(EM7=EO7,1,IF(EM7=EP7,1,IF(EM7=EQ7,1,IF(EM7=ER7,1,IF(EM7=ES7,1,IF(EM7=ET7,1,IF(EM7=EU7,1,IF(EM7=EV7,1,IF(EM7=EW7,1,IF(EM7=EX7,1,IF(EM7=EY7,1,IF(EM7=EZ7,1,IF(EM7=FA7,1,IF(EM7=FB7,1,IF(EM7=FC7,1,IF(EM7=FD7,1,IF(EM7=FE7,1,IF(EM7=FF7,1,IF(EM7=FG7,1,IF(EM7=FH7,1,IF(EM7=FI7,1,IF(EM7=FJ7,1,IF(EM7=FK7,1,IF(EM7=FL7,1,IF(EM7=FM7,1,IF(EM7=FN7,1,IF(EM7=FO7,1,IF(EM7=FP7,1,IF(EM7=FQ7,1,IF(EM7=FR7,1,IF(EM7=FS7,1,IF(EM7=FT7,1,IF(EM7=FU7,1,IF(EM7=FV7,1,IF(EM7=FW7,1,IF(EM7=FX7,1,IF(EM7=FY7,1,IF(EM7=FZ7,1,IF(EM7=GA7,1,IF(EM7=GB7,1,IF(EM7=GC7,1,IF(EM7=GD7,1,IF(EM7=GE7,1,IF(EM7=GF7,1,IF(EM7=GG7,1,"")))))))))))))))))))))))))))))))))))))))))))))))</f>
        <v/>
      </c>
      <c r="CP7" s="27" t="str">
        <f t="shared" ref="CP7:CP31" si="51">IF(EN7="","",IF(EN7=EO7,1,IF(EN7=EP7,1,IF(EN7=EQ7,1,IF(EN7=ER7,1,IF(EN7=ES7,1,IF(EN7=ET7,1,IF(EN7=EU7,1,IF(EN7=EV7,1,IF(EN7=EW7,1,IF(EN7=EX7,1,IF(EN7=EY7,1,IF(EN7=EZ7,1,IF(EN7=FA7,1,IF(EN7=FB7,1,IF(EN7=FC7,1,IF(EN7=FD7,1,IF(EN7=FE7,1,IF(EN7=FF7,1,IF(EN7=FG7,1,IF(EN7=FH7,1,IF(EN7=FI7,1,IF(EN7=FJ7,1,IF(EN7=FK7,1,IF(EN7=FL7,1,IF(EN7=FM7,1,IF(EN7=FN7,1,IF(EN7=FO7,1,IF(EN7=FP7,1,IF(EN7=FQ7,1,IF(EN7=FR7,1,IF(EN7=FS7,1,IF(EN7=FT7,1,IF(EN7=FU7,1,IF(EN7=FV7,1,IF(EN7=FW7,1,IF(EN7=FX7,1,IF(EN7=FY7,1,IF(EN7=FZ7,1,IF(EN7=GA7,1,IF(EN7=GB7,1,IF(EN7=GC7,1,IF(EN7=GD7,1,IF(EN7=GE7,1,IF(EN7=GF7,1,IF(EN7=GG7,1,""))))))))))))))))))))))))))))))))))))))))))))))</f>
        <v/>
      </c>
      <c r="CQ7" s="27" t="str">
        <f t="shared" ref="CQ7:CQ31" si="52">IF(EO7="","",IF(EO7=EP7,1,IF(EO7=EQ7,1,IF(EO7=ER7,1,IF(EO7=ES7,1,IF(EO7=ET7,1,IF(EO7=EU7,1,IF(EO7=EV7,1,IF(EO7=EW7,1,IF(EO7=EX7,1,IF(EO7=EY7,1,IF(EO7=EZ7,1,IF(EO7=FA7,1,IF(EO7=FB7,1,IF(EO7=FC7,1,IF(EO7=FD7,1,IF(EO7=FE7,1,IF(EO7=FF7,1,IF(EO7=FG7,1,IF(EO7=FH7,1,IF(EO7=FI7,1,IF(EO7=FJ7,1,IF(EO7=FK7,1,IF(EO7=FL7,1,IF(EO7=FM7,1,IF(EO7=FN7,1,IF(EO7=FO7,1,IF(EO7=FP7,1,IF(EO7=FQ7,1,IF(EO7=FR7,1,IF(EO7=FS7,1,IF(EO7=FT7,1,IF(EO7=FU7,1,IF(EO7=FV7,1,IF(EO7=FW7,1,IF(EO7=FX7,1,IF(EO7=FY7,1,IF(EO7=FZ7,1,IF(EO7=GA7,1,IF(EO7=GB7,1,IF(EO7=GC7,1,IF(EO7=GD7,1,IF(EO7=GE7,1,IF(EO7=GF7,1,IF(EO7=GG7,1,"")))))))))))))))))))))))))))))))))))))))))))))</f>
        <v/>
      </c>
      <c r="CR7" s="27" t="str">
        <f t="shared" ref="CR7:CR31" si="53">IF(EP7="","",IF(EP7=EQ7,1,IF(EP7=ER7,1,IF(EP7=ES7,1,IF(EP7=ET7,1,IF(EP7=EU7,1,IF(EP7=EV7,1,IF(EP7=EW7,1,IF(EP7=EX7,1,IF(EP7=EY7,1,IF(EP7=EZ7,1,IF(EP7=FA7,1,IF(EP7=FB7,1,IF(EP7=FC7,1,IF(EP7=FD7,1,IF(EP7=FE7,1,IF(EP7=FF7,1,IF(EP7=FG7,1,IF(EP7=FH7,1,IF(EP7=FI7,1,IF(EP7=FJ7,1,IF(EP7=FK7,1,IF(EP7=FL7,1,IF(EP7=FM7,1,IF(EP7=FN7,1,IF(EP7=FO7,1,IF(EP7=FP7,1,IF(EP7=FQ7,1,IF(EP7=FR7,1,IF(EP7=FS7,1,IF(EP7=FT7,1,IF(EP7=FU7,1,IF(EP7=FV7,1,IF(EP7=FW7,1,IF(EP7=FX7,1,IF(EP7=FY7,1,IF(EP7=FZ7,1,IF(EP7=GA7,1,IF(EP7=GB7,1,IF(EP7=GC7,1,IF(EP7=GD7,1,IF(EP7=GE7,1,IF(EP7=GF7,1,IF(EP7=GG7,1,""))))))))))))))))))))))))))))))))))))))))))))</f>
        <v/>
      </c>
      <c r="CS7" s="27" t="str">
        <f t="shared" ref="CS7:CS31" si="54">IF(EQ7="","",IF(EQ7=ER7,1,IF(EQ7=ES7,1,IF(EQ7=ET7,1,IF(EQ7=EU7,1,IF(EQ7=EV7,1,IF(EQ7=EW7,1,IF(EQ7=EX7,1,IF(EQ7=EY7,1,IF(EQ7=EZ7,1,IF(EQ7=FA7,1,IF(EQ7=FB7,1,IF(EQ7=FC7,1,IF(EQ7=FD7,1,IF(EQ7=FE7,1,IF(EQ7=FF7,1,IF(EQ7=FG7,1,IF(EQ7=FH7,1,IF(EQ7=FI7,1,IF(EQ7=FJ7,1,IF(EQ7=FK7,1,IF(EQ7=FL7,1,IF(EQ7=FM7,1,IF(EQ7=FN7,1,IF(EQ7=FO7,1,IF(EQ7=FP7,1,IF(EQ7=FQ7,1,IF(EQ7=FR7,1,IF(EQ7=FS7,1,IF(EQ7=FT7,1,IF(EQ7=FU7,1,IF(EQ7=FV7,1,IF(EQ7=FW7,1,IF(EQ7=FX7,1,IF(EQ7=FY7,1,IF(EQ7=FZ7,1,IF(EQ7=GA7,1,IF(EQ7=GB7,1,IF(EQ7=GC7,1,IF(EQ7=GD7,1,IF(EQ7=GE7,1,IF(EQ7=GF7,1,IF(EQ7=GG7,1,"")))))))))))))))))))))))))))))))))))))))))))</f>
        <v/>
      </c>
      <c r="CT7" s="27" t="str">
        <f t="shared" ref="CT7:CT31" si="55">IF(ER7="","",IF(ER7=ES7,1,IF(ER7=ET7,1,IF(ER7=EU7,1,IF(ER7=EV7,1,IF(ER7=EW7,1,IF(ER7=EX7,1,IF(ER7=EY7,1,IF(ER7=EZ7,1,IF(ER7=FA7,1,IF(ER7=FB7,1,IF(ER7=FC7,1,IF(ER7=FD7,1,IF(ER7=FE7,1,IF(ER7=FF7,1,IF(ER7=FG7,1,IF(ER7=FH7,1,IF(ER7=FI7,1,IF(ER7=FJ7,1,IF(ER7=FK7,1,IF(ER7=FL7,1,IF(ER7=FM7,1,IF(ER7=FN7,1,IF(ER7=FO7,1,IF(ER7=FP7,1,IF(ER7=FQ7,1,IF(ER7=FR7,1,IF(ER7=FS7,1,IF(ER7=FT7,1,IF(ER7=FU7,1,IF(ER7=FV7,1,IF(ER7=FW7,1,IF(ER7=FX7,1,IF(ER7=FY7,1,IF(ER7=FZ7,1,IF(ER7=GA7,1,IF(ER7=GB7,1,IF(ER7=GC7,1,IF(ER7=GD7,1,IF(ER7=GE7,1,IF(ER7=GF7,1,IF(ER7=GG7,1,""))))))))))))))))))))))))))))))))))))))))))</f>
        <v/>
      </c>
      <c r="CU7" s="27" t="str">
        <f t="shared" ref="CU7:CU31" si="56">IF(ES7="","",IF(ES7=ET7,1,IF(ES7=EU7,1,IF(ES7=EV7,1,IF(ES7=EW7,1,IF(ES7=EX7,1,IF(ES7=EY7,1,IF(ES7=EZ7,1,IF(ES7=FA7,1,IF(ES7=FB7,1,IF(ES7=FC7,1,IF(ES7=FD7,1,IF(ES7=FE7,1,IF(ES7=FF7,1,IF(ES7=FG7,1,IF(ES7=FH7,1,IF(ES7=FI7,1,IF(ES7=FJ7,1,IF(ES7=FK7,1,IF(ES7=FL7,1,IF(ES7=FM7,1,IF(ES7=FN7,1,IF(ES7=FO7,1,IF(ES7=FP7,1,IF(ES7=FQ7,1,IF(ES7=FR7,1,IF(ES7=FS7,1,IF(ES7=FT7,1,IF(ES7=FU7,1,IF(ES7=FV7,1,IF(ES7=FW7,1,IF(ES7=FX7,1,IF(ES7=FY7,1,IF(ES7=FZ7,1,IF(ES7=GA7,1,IF(ES7=GB7,1,IF(ES7=GC7,1,IF(ES7=GD7,1,IF(ES7=GE7,1,IF(ES7=GF7,1,IF(ES7=GG7,1,"")))))))))))))))))))))))))))))))))))))))))</f>
        <v/>
      </c>
      <c r="CV7" s="27" t="str">
        <f t="shared" ref="CV7:CV31" si="57">IF(ET7="","",IF(ET7=EU7,1,IF(ET7=EV7,1,IF(ET7=EW7,1,IF(ET7=EX7,1,IF(ET7=EY7,1,IF(ET7=EZ7,1,IF(ET7=FA7,1,IF(ET7=FB7,1,IF(ET7=FC7,1,IF(ET7=FD7,1,IF(ET7=FE7,1,IF(ET7=FF7,1,IF(ET7=FG7,1,IF(ET7=FH7,1,IF(ET7=FI7,1,IF(ET7=FJ7,1,IF(ET7=FK7,1,IF(ET7=FL7,1,IF(ET7=FM7,1,IF(ET7=FN7,1,IF(ET7=FO7,1,IF(ET7=FP7,1,IF(ET7=FQ7,1,IF(ET7=FR7,1,IF(ET7=FS7,1,IF(ET7=FT7,1,IF(ET7=FU7,1,IF(ET7=FV7,1,IF(ET7=FW7,1,IF(ET7=FX7,1,IF(ET7=FY7,1,IF(ET7=FZ7,1,IF(ET7=GA7,1,IF(ET7=GB7,1,IF(ET7=GC7,1,IF(ET7=GD7,1,IF(ET7=GE7,1,IF(ET7=GF7,1,IF(ET7=GG7,1,""))))))))))))))))))))))))))))))))))))))))</f>
        <v/>
      </c>
      <c r="CW7" s="27" t="str">
        <f t="shared" ref="CW7:CW31" si="58">IF(EU7="","",IF(EU7=EV7,1,IF(EU7=EW7,1,IF(EU7=EX7,1,IF(EU7=EY7,1,IF(EU7=EZ7,1,IF(EU7=FA7,1,IF(EU7=FB7,1,IF(EU7=FC7,1,IF(EU7=FD7,1,IF(EU7=FE7,1,IF(EU7=FF7,1,IF(EU7=FG7,1,IF(EU7=FH7,1,IF(EU7=FI7,1,IF(EU7=FJ7,1,IF(EU7=FK7,1,IF(EU7=FL7,1,IF(EU7=FM7,1,IF(EU7=FN7,1,IF(EU7=FO7,1,IF(EU7=FP7,1,IF(EU7=FQ7,1,IF(EU7=FR7,1,IF(EU7=FS7,1,IF(EU7=FT7,1,IF(EU7=FU7,1,IF(EU7=FV7,1,IF(EU7=FW7,1,IF(EU7=FX7,1,IF(EU7=FY7,1,IF(EU7=FZ7,1,IF(EU7=GA7,1,IF(EU7=GB7,1,IF(EU7=GC7,1,IF(EU7=GD7,1,IF(EU7=GE7,1,IF(EU7=GF7,1,IF(EU7=GG7,1,"")))))))))))))))))))))))))))))))))))))))</f>
        <v/>
      </c>
      <c r="CX7" s="27" t="str">
        <f t="shared" ref="CX7:CX31" si="59">IF(EV7="","",IF(EV7=EW7,1,IF(EV7=EX7,1,IF(EV7=EY7,1,IF(EV7=EZ7,1,IF(EV7=FA7,1,IF(EV7=FB7,1,IF(EV7=FC7,1,IF(EV7=FD7,1,IF(EV7=FE7,1,IF(EV7=FF7,1,IF(EV7=FG7,1,IF(EV7=FH7,1,IF(EV7=FI7,1,IF(EV7=FJ7,1,IF(EV7=FK7,1,IF(EV7=FL7,1,IF(EV7=FM7,1,IF(EV7=FN7,1,IF(EV7=FO7,1,IF(EV7=FP7,1,IF(EV7=FQ7,1,IF(EV7=FR7,1,IF(EV7=FS7,1,IF(EV7=FT7,1,IF(EV7=FU7,1,IF(EV7=FV7,1,IF(EV7=FW7,1,IF(EV7=FX7,1,IF(EV7=FY7,1,IF(EV7=FZ7,1,IF(EV7=GA7,1,IF(EV7=GB7,1,IF(EV7=GC7,1,IF(EV7=GD7,1,IF(EV7=GE7,1,IF(EV7=GF7,1,IF(EV7=GG7,1,""))))))))))))))))))))))))))))))))))))))</f>
        <v/>
      </c>
      <c r="CY7" s="27" t="str">
        <f t="shared" ref="CY7:CY31" si="60">IF(EW7="","",IF(EW7=EX7,1,IF(EW7=EY7,1,IF(EW7=EZ7,1,IF(EW7=FA7,1,IF(EW7=FB7,1,IF(EW7=FC7,1,IF(EW7=FD7,1,IF(EW7=FE7,1,IF(EW7=FF7,1,IF(EW7=FG7,1,IF(EW7=FH7,1,IF(EW7=FI7,1,IF(EW7=FJ7,1,IF(EW7=FK7,1,IF(EW7=FL7,1,IF(EW7=FM7,1,IF(EW7=FN7,1,IF(EW7=FO7,1,IF(EW7=FP7,1,IF(EW7=FQ7,1,IF(EW7=FR7,1,IF(EW7=FS7,1,IF(EW7=FT7,1,IF(EW7=FU7,1,IF(EW7=FV7,1,IF(EW7=FW7,1,IF(EW7=FX7,1,IF(EW7=FY7,1,IF(EW7=FZ7,1,IF(EW7=GA7,1,IF(EW7=GB7,1,IF(EW7=GC7,1,IF(EW7=GD7,1,IF(EW7=GE7,1,IF(EW7=GF7,1,IF(EW7=GG7,1,"")))))))))))))))))))))))))))))))))))))</f>
        <v/>
      </c>
      <c r="CZ7" s="27" t="str">
        <f t="shared" ref="CZ7:CZ31" si="61">IF(EX7="","",IF(EX7=EY7,1,IF(EX7=EZ7,1,IF(EX7=FA7,1,IF(EX7=FB7,1,IF(EX7=FC7,1,IF(EX7=FD7,1,IF(EX7=FE7,1,IF(EX7=FF7,1,IF(EX7=FG7,1,IF(EX7=FH7,1,IF(EX7=FI7,1,IF(EX7=FJ7,1,IF(EX7=FK7,1,IF(EX7=FL7,1,IF(EX7=FM7,1,IF(EX7=FN7,1,IF(EX7=FO7,1,IF(EX7=FP7,1,IF(EX7=FQ7,1,IF(EX7=FR7,1,IF(EX7=FS7,1,IF(EX7=FT7,1,IF(EX7=FU7,1,IF(EX7=FV7,1,IF(EX7=FW7,1,IF(EX7=FX7,1,IF(EX7=FY7,1,IF(EX7=FZ7,1,IF(EX7=GA7,1,IF(EX7=GB7,1,IF(EX7=GC7,1,IF(EX7=GD7,1,IF(EX7=GE7,1,IF(EX7=GF7,1,IF(EX7=GG7,1,""))))))))))))))))))))))))))))))))))))</f>
        <v/>
      </c>
      <c r="DA7" s="27" t="str">
        <f t="shared" ref="DA7:DA31" si="62">IF(EY7="","",IF(EY7=EZ7,1,IF(EY7=FA7,1,IF(EY7=FB7,1,IF(EY7=FC7,1,IF(EY7=FD7,1,IF(EY7=FE7,1,IF(EY7=FF7,1,IF(EY7=FG7,1,IF(EY7=FH7,1,IF(EY7=FI7,1,IF(EY7=FJ7,1,IF(EY7=FK7,1,IF(EY7=FL7,1,IF(EY7=FM7,1,IF(EY7=FN7,1,IF(EY7=FO7,1,IF(EY7=FP7,1,IF(EY7=FQ7,1,IF(EY7=FR7,1,IF(EY7=FS7,1,IF(EY7=FT7,1,IF(EY7=FU7,1,IF(EY7=FV7,1,IF(EY7=FW7,1,IF(EY7=FX7,1,IF(EY7=FY7,1,IF(EY7=FZ7,1,IF(EY7=GA7,1,IF(EY7=GB7,1,IF(EY7=GC7,1,IF(EY7=GD7,1,IF(EY7=GE7,1,IF(EY7=GF7,1,IF(EY7=GG7,1,"")))))))))))))))))))))))))))))))))))</f>
        <v/>
      </c>
      <c r="DB7" s="27" t="str">
        <f t="shared" ref="DB7:DB31" si="63">IF(EZ7="","",IF(EZ7=FA7,1,IF(EZ7=FB7,1,IF(EZ7=FC7,1,IF(EZ7=FD7,1,IF(EZ7=FE7,1,IF(EZ7=FF7,1,IF(EZ7=FG7,1,IF(EZ7=FH7,1,IF(EZ7=FI7,1,IF(EZ7=FJ7,1,IF(EZ7=FK7,1,IF(EZ7=FL7,1,IF(EZ7=FM7,1,IF(EZ7=FN7,1,IF(EZ7=FO7,1,IF(EZ7=FP7,1,IF(EZ7=FQ7,1,IF(EZ7=FR7,1,IF(EZ7=FS7,1,IF(EZ7=FT7,1,IF(EZ7=FU7,1,IF(EZ7=FV7,1,IF(EZ7=FW7,1,IF(EZ7=FX7,1,IF(EZ7=FY7,1,IF(EZ7=FZ7,1,IF(EZ7=GA7,1,IF(EZ7=GB7,1,IF(EZ7=GC7,1,IF(EZ7=GD7,1,IF(EZ7=GE7,1,IF(EZ7=GF7,1,IF(EZ7=GG7,1,""))))))))))))))))))))))))))))))))))</f>
        <v/>
      </c>
      <c r="DC7" s="27" t="str">
        <f t="shared" ref="DC7:DC31" si="64">IF(FA7="","",IF(FA7=FB7,1,IF(FA7=FC7,1,IF(FA7=FD7,1,IF(FA7=FE7,1,IF(FA7=FF7,1,IF(FA7=FG7,1,IF(FA7=FH7,1,IF(FA7=FI7,1,IF(FA7=FJ7,1,IF(FA7=FK7,1,IF(FA7=FL7,1,IF(FA7=FM7,1,IF(FA7=FN7,1,IF(FA7=FO7,1,IF(FA7=FP7,1,IF(FA7=FQ7,1,IF(FA7=FR7,1,IF(FA7=FS7,1,IF(FA7=FT7,1,IF(FA7=FU7,1,IF(FA7=FV7,1,IF(FA7=FW7,1,IF(FA7=FX7,1,IF(FA7=FY7,1,IF(FA7=FZ7,1,IF(FA7=GA7,1,IF(FA7=GB7,1,IF(FA7=GC7,1,IF(FA7=GD7,1,IF(FA7=GE7,1,IF(FA7=GF7,1,IF(FA7=GG7,1,"")))))))))))))))))))))))))))))))))</f>
        <v/>
      </c>
      <c r="DD7" s="27" t="str">
        <f t="shared" ref="DD7:DD31" si="65">IF(FB7="","",IF(FB7=FC7,1,IF(FB7=FD7,1,IF(FB7=FE7,1,IF(FB7=FF7,1,IF(FB7=FG7,1,IF(FB7=FH7,1,IF(FB7=FI7,1,IF(FB7=FJ7,1,IF(FB7=FK7,1,IF(FB7=FL7,1,IF(FB7=FM7,1,IF(FB7=FN7,1,IF(FB7=FO7,1,IF(FB7=FP7,1,IF(FB7=FQ7,1,IF(FB7=FR7,1,IF(FB7=FS7,1,IF(FB7=FT7,1,IF(FB7=FU7,1,IF(FB7=FV7,1,IF(FB7=FW7,1,IF(FB7=FX7,1,IF(FB7=FY7,1,IF(FB7=FZ7,1,IF(FB7=GA7,1,IF(FB7=GB7,1,IF(FB7=GC7,1,IF(FB7=GD7,1,IF(FB7=GE7,1,IF(FB7=GF7,1,IF(FB7=GG7,1,""))))))))))))))))))))))))))))))))</f>
        <v/>
      </c>
      <c r="DE7" s="27" t="str">
        <f t="shared" ref="DE7:DE31" si="66">IF(FC7="","",IF(FC7=FD7,1,IF(FC7=FE7,1,IF(FC7=FF7,1,IF(FC7=FG7,1,IF(FC7=FH7,1,IF(FC7=FI7,1,IF(FC7=FJ7,1,IF(FC7=FK7,1,IF(FC7=FL7,1,IF(FC7=FM7,1,IF(FC7=FN7,1,IF(FC7=FO7,1,IF(FC7=FP7,1,IF(FC7=FQ7,1,IF(FC7=FR7,1,IF(FC7=FS7,1,IF(FC7=FT7,1,IF(FC7=FU7,1,IF(FC7=FV7,1,IF(FC7=FW7,1,IF(FC7=FX7,1,IF(FC7=FY7,1,IF(FC7=FZ7,1,IF(FC7=GA7,1,IF(FC7=GB7,1,IF(FC7=GC7,1,IF(FC7=GD7,1,IF(FC7=GE7,1,IF(FC7=GF7,1,IF(FC7=GG7,1,"")))))))))))))))))))))))))))))))</f>
        <v/>
      </c>
      <c r="DF7" s="27" t="str">
        <f t="shared" ref="DF7:DF31" si="67">IF(FD7="","",IF(FD7=FE7,1,IF(FD7=FF7,1,IF(FD7=FG7,1,IF(FD7=FH7,1,IF(FD7=FI7,1,IF(FD7=FJ7,1,IF(FD7=FK7,1,IF(FD7=FL7,1,IF(FD7=FM7,1,IF(FD7=FN7,1,IF(FD7=FO7,1,IF(FD7=FP7,1,IF(FD7=FQ7,1,IF(FD7=FR7,1,IF(FD7=FS7,1,IF(FD7=FT7,1,IF(FD7=FU7,1,IF(FD7=FV7,1,IF(FD7=FW7,1,IF(FD7=FX7,1,IF(FD7=FY7,1,IF(FD7=FZ7,1,IF(FD7=GA7,1,IF(FD7=GB7,1,IF(FD7=GC7,1,IF(FD7=GD7,1,IF(FD7=GE7,1,IF(FD7=GF7,1,IF(FD7=GG7,1,""))))))))))))))))))))))))))))))</f>
        <v/>
      </c>
      <c r="DG7" s="27" t="str">
        <f t="shared" ref="DG7:DG31" si="68">IF(FE7="","",IF(FE7=FF7,1,IF(FE7=FG7,1,IF(FE7=FH7,1,IF(FE7=FI7,1,IF(FE7=FJ7,1,IF(FE7=FK7,1,IF(FE7=FL7,1,IF(FE7=FM7,1,IF(FE7=FN7,1,IF(FE7=FO7,1,IF(FE7=FP7,1,IF(FE7=FQ7,1,IF(FE7=FR7,1,IF(FE7=FS7,1,IF(FE7=FT7,1,IF(FE7=FU7,1,IF(FE7=FV7,1,IF(FE7=FW7,1,IF(FE7=FX7,1,IF(FE7=FY7,1,IF(FE7=FZ7,1,IF(FE7=GA7,1,IF(FE7=GB7,1,IF(FE7=GC7,1,IF(FE7=GD7,1,IF(FE7=GE7,1,IF(FE7=GF7,1,IF(FE7=GG7,1,"")))))))))))))))))))))))))))))</f>
        <v/>
      </c>
      <c r="DH7" s="27" t="str">
        <f t="shared" ref="DH7:DH31" si="69">IF(FF7="","",IF(FF7=FG7,1,IF(FF7=FH7,1,IF(FF7=FI7,1,IF(FF7=FJ7,1,IF(FF7=FK7,1,IF(FF7=FL7,1,IF(FF7=FM7,1,IF(FF7=FN7,1,IF(FF7=FO7,1,IF(FF7=FP7,1,IF(FF7=FQ7,1,IF(FF7=FR7,1,IF(FF7=FS7,1,IF(FF7=FT7,1,IF(FF7=FU7,1,IF(FF7=FV7,1,IF(FF7=FW7,1,IF(FF7=FX7,1,IF(FF7=FY7,1,IF(FF7=FZ7,1,IF(FF7=GA7,1,IF(FF7=GB7,1,IF(FF7=GC7,1,IF(FF7=GD7,1,IF(FF7=GE7,1,IF(FF7=GF7,1,IF(FF7=GG7,1,""))))))))))))))))))))))))))))</f>
        <v/>
      </c>
      <c r="DI7" s="27" t="str">
        <f t="shared" ref="DI7:DI31" si="70">IF(FG7="","",IF(FG7=FH7,1,IF(FG7=FI7,1,IF(FG7=FJ7,1,IF(FG7=FK7,1,IF(FG7=FL7,1,IF(FG7=FM7,1,IF(FG7=FN7,1,IF(FG7=FO7,1,IF(FG7=FP7,1,IF(FG7=FQ7,1,IF(FG7=FR7,1,IF(FG7=FS7,1,IF(FG7=FT7,1,IF(FG7=FU7,1,IF(FG7=FV7,1,IF(FG7=FW7,1,IF(FG7=FX7,1,IF(FG7=FY7,1,IF(FG7=FZ7,1,IF(FG7=GA7,1,IF(FG7=GB7,1,IF(FG7=GC7,1,IF(FG7=GD7,1,IF(FG7=GE7,1,IF(FG7=GF7,1,IF(FG7=GG7,1,"")))))))))))))))))))))))))))</f>
        <v/>
      </c>
      <c r="DJ7" s="27" t="str">
        <f t="shared" ref="DJ7:DJ31" si="71">IF(FH7="","",IF(FH7=FI7,1,IF(FH7=FJ7,1,IF(FH7=FK7,1,IF(FH7=FL7,1,IF(FH7=FM7,1,IF(FH7=FN7,1,IF(FH7=FO7,1,IF(FH7=FP7,1,IF(FH7=FQ7,1,IF(FH7=FR7,1,IF(FH7=FS7,1,IF(FH7=FT7,1,IF(FH7=FU7,1,IF(FH7=FV7,1,IF(FH7=FW7,1,IF(FH7=FX7,1,IF(FH7=FY7,1,IF(FH7=FZ7,1,IF(FH7=GA7,1,IF(FH7=GB7,1,IF(FH7=GC7,1,IF(FH7=GD7,1,IF(FH7=GE7,1,IF(FH7=GF7,1,IF(FH7=GG7,1,""))))))))))))))))))))))))))</f>
        <v/>
      </c>
      <c r="DK7" s="27" t="str">
        <f t="shared" ref="DK7:DK31" si="72">IF(FI7="","",IF(FI7=FJ7,1,IF(FI7=FK7,1,IF(FI7=FL7,1,IF(FI7=FM7,1,IF(FI7=FN7,1,IF(FI7=FO7,1,IF(FI7=FP7,1,IF(FI7=FQ7,1,IF(FI7=FR7,1,IF(FI7=FS7,1,IF(FI7=FT7,1,IF(FI7=FU7,1,IF(FI7=FV7,1,IF(FI7=FW7,1,IF(FI7=FX7,1,IF(FI7=FY7,1,IF(FI7=FZ7,1,IF(FI7=GA7,1,IF(FI7=GB7,1,IF(FI7=GC7,1,IF(FI7=GD7,1,IF(FI7=GE7,1,IF(FI7=GF7,1,IF(FI7=GG7,1,"")))))))))))))))))))))))))</f>
        <v/>
      </c>
      <c r="DL7" s="27" t="str">
        <f t="shared" ref="DL7:DL31" si="73">IF(FJ7="","",IF(FJ7=FK7,1,IF(FJ7=FL7,1,IF(FJ7=FM7,1,IF(FJ7=FN7,1,IF(FJ7=FO7,1,IF(FJ7=FP7,1,IF(FJ7=FQ7,1,IF(FJ7=FR7,1,IF(FJ7=FS7,1,IF(FJ7=FT7,1,IF(FJ7=FU7,1,IF(FJ7=FV7,1,IF(FJ7=FW7,1,IF(FJ7=FX7,1,IF(FJ7=FY7,1,IF(FJ7=FZ7,1,IF(FJ7=GA7,1,IF(FJ7=GB7,1,IF(FJ7=GC7,1,IF(FJ7=GD7,1,IF(FJ7=GE7,1,IF(FJ7=GF7,1,IF(FJ7=GG7,1,""))))))))))))))))))))))))</f>
        <v/>
      </c>
      <c r="DM7" s="27" t="str">
        <f t="shared" ref="DM7:DM31" si="74">IF(FK7="","",IF(FK7=FL7,1,IF(FK7=FM7,1,IF(FK7=FN7,1,IF(FK7=FO7,1,IF(FK7=FP7,1,IF(FK7=FQ7,1,IF(FK7=FR7,1,IF(FK7=FS7,1,IF(FK7=FT7,1,IF(FK7=FU7,1,IF(FK7=FV7,1,IF(FK7=FW7,1,IF(FK7=FX7,1,IF(FK7=FY7,1,IF(FK7=FZ7,1,IF(FK7=GA7,1,IF(FK7=GB7,1,IF(FK7=GC7,1,IF(FK7=GD7,1,IF(FK7=GE7,1,IF(FK7=GF7,1,IF(FK7=GG7,1,"")))))))))))))))))))))))</f>
        <v/>
      </c>
      <c r="DN7" s="27" t="str">
        <f t="shared" ref="DN7:DN31" si="75">IF(FL7="","",IF(FL7=FM7,1,IF(FL7=FN7,1,IF(FL7=FO7,1,IF(FL7=FP7,1,IF(FL7=FQ7,1,IF(FL7=FR7,1,IF(FL7=FS7,1,IF(FL7=FT7,1,IF(FL7=FU7,1,IF(FL7=FV7,1,IF(FL7=FW7,1,IF(FL7=FX7,1,IF(FL7=FY7,1,IF(FL7=FZ7,1,IF(FL7=GA7,1,IF(FL7=GB7,1,IF(FL7=GC7,1,IF(FL7=GD7,1,IF(FL7=GE7,1,IF(FL7=GF7,1,IF(FL7=GG7,1,""))))))))))))))))))))))</f>
        <v/>
      </c>
      <c r="DO7" s="27" t="str">
        <f t="shared" ref="DO7:DO31" si="76">IF(FM7="","",IF(FM7=FN7,1,IF(FM7=FO7,1,IF(FM7=FP7,1,IF(FM7=FQ7,1,IF(FM7=FR7,1,IF(FM7=FS7,1,IF(FM7=FT7,1,IF(FM7=FU7,1,IF(FM7=FV7,1,IF(FM7=FW7,1,IF(FM7=FX7,1,IF(FM7=FY7,1,IF(FM7=FZ7,1,IF(FM7=GA7,1,IF(FM7=GB7,1,IF(FM7=GC7,1,IF(FM7=GD7,1,IF(FM7=GE7,1,IF(FM7=GF7,1,IF(FM7=GG7,1,"")))))))))))))))))))))</f>
        <v/>
      </c>
      <c r="DP7" s="27" t="str">
        <f t="shared" ref="DP7:DP31" si="77">IF(FN7="","",IF(FN7=FO7,1,IF(FN7=FP7,1,IF(FN7=FQ7,1,IF(FN7=FR7,1,IF(FN7=FS7,1,IF(FN7=FT7,1,IF(FN7=FU7,1,IF(FN7=FV7,1,IF(FN7=FW7,1,IF(FN7=FX7,1,IF(FN7=FY7,1,IF(FN7=FZ7,1,IF(FN7=GA7,1,IF(FN7=GB7,1,IF(FN7=GC7,1,IF(FN7=GD7,1,IF(FN7=GE7,1,IF(FN7=GF7,1,IF(FN7=GG7,1,""))))))))))))))))))))</f>
        <v/>
      </c>
      <c r="DQ7" s="27" t="str">
        <f t="shared" ref="DQ7:DQ31" si="78">IF(FO7="","",IF(FO7=FP7,1,IF(FO7=FQ7,1,IF(FO7=FR7,1,IF(FO7=FS7,1,IF(FO7=FT7,1,IF(FO7=FU7,1,IF(FO7=FV7,1,IF(FO7=FW7,1,IF(FO7=FX7,1,IF(FO7=FY7,1,IF(FO7=FZ7,1,IF(FO7=GA7,1,IF(FO7=GB7,1,IF(FO7=GC7,1,IF(FO7=GD7,1,IF(FO7=GE7,1,IF(FO7=GF7,1,IF(FO7=GG7,1,"")))))))))))))))))))</f>
        <v/>
      </c>
      <c r="DR7" s="27" t="str">
        <f t="shared" ref="DR7:DR31" si="79">IF(FP7="","",IF(FP7=FQ7,1,IF(FP7=FR7,1,IF(FP7=FS7,1,IF(FP7=FT7,1,IF(FP7=FU7,1,IF(FP7=FV7,1,IF(FP7=FW7,1,IF(FP7=FX7,1,IF(FP7=FY7,1,IF(FP7=FZ7,1,IF(FP7=GA7,1,IF(FP7=GB7,1,IF(FP7=GC7,1,IF(FP7=GD7,1,IF(FP7=GE7,1,IF(FP7=GF7,1,IF(FP7=GG7,1,""))))))))))))))))))</f>
        <v/>
      </c>
      <c r="DS7" s="27" t="str">
        <f t="shared" ref="DS7:DS31" si="80">IF(FQ7="","",IF(FQ7=FR7,1,IF(FQ7=FS7,1,IF(FQ7=FT7,1,IF(FQ7=FU7,1,IF(FQ7=FV7,1,IF(FQ7=FW7,1,IF(FQ7=FX7,1,IF(FQ7=FY7,1,IF(FQ7=FZ7,1,IF(FQ7=GA7,1,IF(FQ7=GB7,1,IF(FQ7=GC7,1,IF(FQ7=GD7,1,IF(FQ7=GE7,1,IF(FQ7=GF7,1,IF(FQ7=GG7,1,"")))))))))))))))))</f>
        <v/>
      </c>
      <c r="DT7" s="27" t="str">
        <f t="shared" ref="DT7:DT31" si="81">IF(FR7="","",IF(FR7=FS7,1,IF(FR7=FT7,1,IF(FR7=FU7,1,IF(FR7=FV7,1,IF(FR7=FW7,1,IF(FR7=FX7,1,IF(FR7=FY7,1,IF(FR7=FZ7,1,IF(FR7=GA7,1,IF(FR7=GB7,1,IF(FR7=GC7,1,IF(FR7=GD7,1,IF(FR7=GE7,1,IF(FR7=GF7,1,IF(FR7=GG7,1,""))))))))))))))))</f>
        <v/>
      </c>
      <c r="DU7" s="27" t="str">
        <f t="shared" ref="DU7:DU31" si="82">IF(FS7="","",IF(FS7=FT7,1,IF(FS7=FU7,1,IF(FS7=FV7,1,IF(FS7=FW7,1,IF(FS7=FX7,1,IF(FS7=FY7,1,IF(FS7=FZ7,1,IF(FS7=GA7,1,IF(FS7=GB7,1,IF(FS7=GC7,1,IF(FS7=GD7,1,IF(FS7=GE7,1,IF(FS7=GF7,1,IF(FS7=GG7,1,"")))))))))))))))</f>
        <v/>
      </c>
      <c r="DV7" s="27" t="str">
        <f t="shared" ref="DV7:DV31" si="83">IF(FT7="","",IF(FT7=FU7,1,IF(FT7=FV7,1,IF(FT7=FW7,1,IF(FT7=FX7,1,IF(FT7=FY7,1,IF(FT7=FZ7,1,IF(FT7=GA7,1,IF(FT7=GB7,1,IF(FT7=GC7,1,IF(FT7=GD7,1,IF(FT7=GE7,1,IF(FT7=GF7,1,IF(FT7=GG7,1,""))))))))))))))</f>
        <v/>
      </c>
      <c r="DW7" s="27" t="str">
        <f t="shared" ref="DW7:DW31" si="84">IF(FU7="","",IF(FU7=FV7,1,IF(FU7=FW7,1,IF(FU7=FX7,1,IF(FU7=FY7,1,IF(FU7=FZ7,1,IF(FU7=GA7,1,IF(FU7=GB7,1,IF(FU7=GC7,1,IF(FU7=GD7,1,IF(FU7=GE7,1,IF(FU7=GF7,1,IF(FU7=GG7,1,"")))))))))))))</f>
        <v/>
      </c>
      <c r="DX7" s="27" t="str">
        <f t="shared" ref="DX7:DX31" si="85">IF(FV7="","",IF(FV7=FW7,1,IF(FV7=FX7,1,IF(FV7=FY7,1,IF(FV7=FZ7,1,IF(FV7=GA7,1,IF(FV7=GB7,1,IF(FV7=GC7,1,IF(FV7=GD7,1,IF(FV7=GE7,1,IF(FV7=GF7,1,IF(FV7=GG7,1,""))))))))))))</f>
        <v/>
      </c>
      <c r="DY7" s="27" t="str">
        <f t="shared" ref="DY7:DY31" si="86">IF(FW7="","",IF(FW7=FX7,1,IF(FW7=FY7,1,IF(FW7=FZ7,1,IF(FW7=GA7,1,IF(FW7=GB7,1,IF(FW7=GC7,1,IF(FW7=GD7,1,IF(FW7=GE7,1,IF(FW7=GF7,1,IF(FW7=GG7,1,"")))))))))))</f>
        <v/>
      </c>
      <c r="DZ7" s="27" t="str">
        <f t="shared" ref="DZ7:DZ31" si="87">IF(FX7="","",IF(FX7=FY7,1,IF(FX7=FZ7,1,IF(FX7=GA7,1,IF(FX7=GB7,1,IF(FX7=GC7,1,IF(FX7=GD7,1,IF(FX7=GE7,1,IF(FX7=GF7,1,IF(FX7=GG7,1,""))))))))))</f>
        <v/>
      </c>
      <c r="EA7" s="27" t="str">
        <f t="shared" ref="EA7:EA31" si="88">IF(FY7="","",IF(FY7=FZ7,1,IF(FY7=GA7,1,IF(FY7=GB7,1,IF(FY7=GC7,1,IF(FY7=GD7,1,IF(FY7=GE7,1,IF(FY7=GF7,1,IF(FY7=GG7,1,"")))))))))</f>
        <v/>
      </c>
      <c r="EB7" s="27" t="str">
        <f t="shared" ref="EB7:EB31" si="89">IF(FZ7="","",IF(FZ7=GA7,1,IF(FZ7=GB7,1,IF(FZ7=GC7,1,IF(FZ7=GD7,1,IF(FZ7=GE7,1,IF(FZ7=GF7,1,IF(FZ7=GG7,1,""))))))))</f>
        <v/>
      </c>
      <c r="EC7" s="27" t="str">
        <f t="shared" ref="EC7:EC31" si="90">IF(GA7="","",IF(GA7=GB7,1,IF(GA7=GC7,1,IF(GA7=GD7,1,IF(GA7=GE7,1,IF(GA7=GF7,1,IF(GA7=GG7,1,"")))))))</f>
        <v/>
      </c>
      <c r="ED7" s="27" t="str">
        <f t="shared" ref="ED7:ED31" si="91">IF(GB7="","",IF(GB7=GC7,1,IF(GB7=GD7,1,IF(GB7=GE7,1,IF(GB7=GF7,1,IF(GB7=GG7,1,""))))))</f>
        <v/>
      </c>
      <c r="EE7" s="27" t="str">
        <f t="shared" ref="EE7:EE31" si="92">IF(GC7="","",IF(GC7=GD7,1,IF(GC7=GE7,1,IF(GC7=GF7,1,IF(GC7=GG7,1,"")))))</f>
        <v/>
      </c>
      <c r="EF7" s="27" t="str">
        <f t="shared" ref="EF7:EF31" si="93">IF(GD7="","",IF(GD7=GE7,1,IF(GD7=GF7,1,IF(GD7=GG7,1,""))))</f>
        <v/>
      </c>
      <c r="EG7" s="27" t="str">
        <f t="shared" ref="EG7:EG31" si="94">IF(GE7="","",IF(GE7=GF7,1,IF(GE7=GG7,1,"")))</f>
        <v/>
      </c>
      <c r="EH7" s="27" t="str">
        <f t="shared" ref="EH7:EH31" si="95">IF(GF7="","",IF(GF7=GG7,1,""))</f>
        <v/>
      </c>
      <c r="EI7" s="31"/>
      <c r="EJ7" s="17">
        <f>SUM(CN7:EI7)</f>
        <v>0</v>
      </c>
      <c r="EK7" s="15"/>
      <c r="EL7" s="28" t="str">
        <f t="shared" ref="EL7:GG12" si="96">MID($CM7,EL$6,1)</f>
        <v>Σ</v>
      </c>
      <c r="EM7" s="29" t="str">
        <f t="shared" si="96"/>
        <v>"</v>
      </c>
      <c r="EN7" s="29" t="str">
        <f t="shared" si="96"/>
        <v>%</v>
      </c>
      <c r="EO7" s="29" t="str">
        <f t="shared" si="96"/>
        <v>K</v>
      </c>
      <c r="EP7" s="29" t="str">
        <f t="shared" si="96"/>
        <v/>
      </c>
      <c r="EQ7" s="29" t="str">
        <f t="shared" si="96"/>
        <v/>
      </c>
      <c r="ER7" s="29" t="str">
        <f t="shared" si="96"/>
        <v/>
      </c>
      <c r="ES7" s="29" t="str">
        <f t="shared" si="96"/>
        <v/>
      </c>
      <c r="ET7" s="29" t="str">
        <f t="shared" si="96"/>
        <v/>
      </c>
      <c r="EU7" s="29" t="str">
        <f t="shared" si="96"/>
        <v/>
      </c>
      <c r="EV7" s="29" t="str">
        <f t="shared" si="96"/>
        <v/>
      </c>
      <c r="EW7" s="29" t="str">
        <f t="shared" si="96"/>
        <v/>
      </c>
      <c r="EX7" s="29" t="str">
        <f t="shared" si="96"/>
        <v/>
      </c>
      <c r="EY7" s="29" t="str">
        <f t="shared" si="96"/>
        <v/>
      </c>
      <c r="EZ7" s="29" t="str">
        <f t="shared" si="96"/>
        <v/>
      </c>
      <c r="FA7" s="29" t="str">
        <f t="shared" si="96"/>
        <v/>
      </c>
      <c r="FB7" s="29" t="str">
        <f t="shared" si="96"/>
        <v/>
      </c>
      <c r="FC7" s="29" t="str">
        <f t="shared" si="96"/>
        <v/>
      </c>
      <c r="FD7" s="29" t="str">
        <f t="shared" si="96"/>
        <v/>
      </c>
      <c r="FE7" s="29" t="str">
        <f t="shared" si="96"/>
        <v/>
      </c>
      <c r="FF7" s="29" t="str">
        <f t="shared" si="96"/>
        <v/>
      </c>
      <c r="FG7" s="29" t="str">
        <f t="shared" si="96"/>
        <v/>
      </c>
      <c r="FH7" s="29" t="str">
        <f t="shared" si="96"/>
        <v/>
      </c>
      <c r="FI7" s="29" t="str">
        <f t="shared" si="96"/>
        <v/>
      </c>
      <c r="FJ7" s="29" t="str">
        <f t="shared" si="96"/>
        <v/>
      </c>
      <c r="FK7" s="29" t="str">
        <f t="shared" si="96"/>
        <v/>
      </c>
      <c r="FL7" s="29" t="str">
        <f t="shared" si="96"/>
        <v/>
      </c>
      <c r="FM7" s="29" t="str">
        <f t="shared" si="96"/>
        <v/>
      </c>
      <c r="FN7" s="29" t="str">
        <f t="shared" si="96"/>
        <v/>
      </c>
      <c r="FO7" s="29" t="str">
        <f t="shared" si="96"/>
        <v/>
      </c>
      <c r="FP7" s="29" t="str">
        <f t="shared" si="96"/>
        <v/>
      </c>
      <c r="FQ7" s="29" t="str">
        <f t="shared" si="96"/>
        <v/>
      </c>
      <c r="FR7" s="29" t="str">
        <f t="shared" si="96"/>
        <v/>
      </c>
      <c r="FS7" s="29" t="str">
        <f t="shared" si="96"/>
        <v/>
      </c>
      <c r="FT7" s="29" t="str">
        <f t="shared" si="96"/>
        <v/>
      </c>
      <c r="FU7" s="29" t="str">
        <f t="shared" si="96"/>
        <v/>
      </c>
      <c r="FV7" s="29" t="str">
        <f t="shared" si="96"/>
        <v/>
      </c>
      <c r="FW7" s="29" t="str">
        <f t="shared" si="96"/>
        <v/>
      </c>
      <c r="FX7" s="29" t="str">
        <f t="shared" si="96"/>
        <v/>
      </c>
      <c r="FY7" s="29" t="str">
        <f t="shared" si="96"/>
        <v/>
      </c>
      <c r="FZ7" s="29" t="str">
        <f t="shared" si="96"/>
        <v/>
      </c>
      <c r="GA7" s="29" t="str">
        <f t="shared" si="96"/>
        <v/>
      </c>
      <c r="GB7" s="29" t="str">
        <f t="shared" si="96"/>
        <v/>
      </c>
      <c r="GC7" s="29" t="str">
        <f t="shared" si="96"/>
        <v/>
      </c>
      <c r="GD7" s="29" t="str">
        <f t="shared" si="96"/>
        <v/>
      </c>
      <c r="GE7" s="29" t="str">
        <f t="shared" si="96"/>
        <v/>
      </c>
      <c r="GF7" s="29" t="str">
        <f t="shared" si="96"/>
        <v/>
      </c>
      <c r="GG7" s="30" t="str">
        <f t="shared" si="96"/>
        <v/>
      </c>
    </row>
    <row r="8" spans="1:199" ht="30" customHeight="1" thickTop="1" thickBot="1" x14ac:dyDescent="0.35">
      <c r="A8" s="185">
        <v>2</v>
      </c>
      <c r="B8" s="191">
        <v>2</v>
      </c>
      <c r="C8" s="196">
        <v>1089134</v>
      </c>
      <c r="D8" s="203" t="s">
        <v>100</v>
      </c>
      <c r="E8" s="203" t="s">
        <v>79</v>
      </c>
      <c r="F8" s="72" t="s">
        <v>150</v>
      </c>
      <c r="G8" s="212" t="s">
        <v>152</v>
      </c>
      <c r="H8" s="212" t="s">
        <v>157</v>
      </c>
      <c r="I8" s="213" t="s">
        <v>168</v>
      </c>
      <c r="J8" s="213" t="s">
        <v>162</v>
      </c>
      <c r="K8" s="214"/>
      <c r="L8" s="215" t="s">
        <v>125</v>
      </c>
      <c r="M8" s="216">
        <v>44007</v>
      </c>
      <c r="N8" s="217">
        <v>44007</v>
      </c>
      <c r="O8" s="199" t="str">
        <f t="shared" si="0"/>
        <v/>
      </c>
      <c r="P8" s="40"/>
      <c r="Q8" s="49"/>
      <c r="R8" s="115"/>
      <c r="S8" s="54">
        <v>19</v>
      </c>
      <c r="T8" s="6"/>
      <c r="U8" s="49"/>
      <c r="V8" s="115"/>
      <c r="W8" s="54">
        <v>15</v>
      </c>
      <c r="X8" s="6"/>
      <c r="Y8" s="144" t="s">
        <v>83</v>
      </c>
      <c r="Z8" s="145" t="s">
        <v>175</v>
      </c>
      <c r="AA8" s="54">
        <v>10</v>
      </c>
      <c r="AB8" s="16"/>
      <c r="AC8" s="5">
        <f>AC7+1</f>
        <v>2</v>
      </c>
      <c r="AD8" s="49" t="s">
        <v>4</v>
      </c>
      <c r="AE8" s="82" t="s">
        <v>118</v>
      </c>
      <c r="AF8" s="54">
        <v>5</v>
      </c>
      <c r="AG8" s="32">
        <f>AG7+1</f>
        <v>27</v>
      </c>
      <c r="AH8" s="65">
        <v>2</v>
      </c>
      <c r="AI8" s="72" t="s">
        <v>143</v>
      </c>
      <c r="AJ8" s="54">
        <v>5</v>
      </c>
      <c r="AK8" s="32">
        <f>AK7+1</f>
        <v>52</v>
      </c>
      <c r="AL8" s="66" t="s">
        <v>40</v>
      </c>
      <c r="AM8" s="71"/>
      <c r="AN8" s="54">
        <v>5</v>
      </c>
      <c r="AO8" s="6"/>
      <c r="AP8" s="99" t="str">
        <f t="shared" si="1"/>
        <v/>
      </c>
      <c r="AQ8" s="100" t="str">
        <f t="shared" si="2"/>
        <v/>
      </c>
      <c r="AR8" s="100" t="str">
        <f t="shared" si="3"/>
        <v/>
      </c>
      <c r="AS8" s="101" t="str">
        <f t="shared" si="4"/>
        <v/>
      </c>
      <c r="AT8" s="101">
        <f t="shared" si="5"/>
        <v>9</v>
      </c>
      <c r="AU8" s="102" t="str">
        <f t="shared" si="6"/>
        <v/>
      </c>
      <c r="AV8" s="99" t="str">
        <f t="shared" si="7"/>
        <v/>
      </c>
      <c r="AW8" s="100" t="str">
        <f t="shared" si="8"/>
        <v/>
      </c>
      <c r="AX8" s="100" t="str">
        <f t="shared" si="9"/>
        <v/>
      </c>
      <c r="AY8" s="101" t="str">
        <f t="shared" si="10"/>
        <v/>
      </c>
      <c r="AZ8" s="101" t="str">
        <f t="shared" si="11"/>
        <v>!</v>
      </c>
      <c r="BA8" s="102" t="str">
        <f t="shared" si="12"/>
        <v/>
      </c>
      <c r="BB8" s="99" t="str">
        <f t="shared" si="13"/>
        <v/>
      </c>
      <c r="BC8" s="100" t="str">
        <f t="shared" si="14"/>
        <v/>
      </c>
      <c r="BD8" s="100" t="str">
        <f t="shared" si="15"/>
        <v/>
      </c>
      <c r="BE8" s="101" t="str">
        <f t="shared" si="16"/>
        <v/>
      </c>
      <c r="BF8" s="101" t="str">
        <f t="shared" si="17"/>
        <v>Σ</v>
      </c>
      <c r="BG8" s="102" t="str">
        <f t="shared" si="18"/>
        <v/>
      </c>
      <c r="BH8" s="99" t="str">
        <f t="shared" si="19"/>
        <v/>
      </c>
      <c r="BI8" s="100" t="str">
        <f t="shared" si="20"/>
        <v/>
      </c>
      <c r="BJ8" s="100" t="str">
        <f t="shared" si="21"/>
        <v/>
      </c>
      <c r="BK8" s="101" t="str">
        <f t="shared" si="22"/>
        <v/>
      </c>
      <c r="BL8" s="101" t="str">
        <f t="shared" si="23"/>
        <v/>
      </c>
      <c r="BM8" s="102" t="str">
        <f t="shared" si="24"/>
        <v/>
      </c>
      <c r="BN8" s="99" t="str">
        <f t="shared" si="25"/>
        <v/>
      </c>
      <c r="BO8" s="100" t="str">
        <f t="shared" si="26"/>
        <v/>
      </c>
      <c r="BP8" s="100" t="str">
        <f t="shared" si="27"/>
        <v/>
      </c>
      <c r="BQ8" s="101" t="str">
        <f t="shared" si="28"/>
        <v/>
      </c>
      <c r="BR8" s="101" t="str">
        <f t="shared" si="29"/>
        <v/>
      </c>
      <c r="BS8" s="102" t="str">
        <f t="shared" si="30"/>
        <v/>
      </c>
      <c r="BT8" s="99" t="str">
        <f t="shared" si="31"/>
        <v/>
      </c>
      <c r="BU8" s="100" t="str">
        <f t="shared" si="32"/>
        <v/>
      </c>
      <c r="BV8" s="100" t="str">
        <f t="shared" si="33"/>
        <v/>
      </c>
      <c r="BW8" s="101" t="str">
        <f t="shared" si="34"/>
        <v/>
      </c>
      <c r="BX8" s="101" t="str">
        <f t="shared" si="35"/>
        <v/>
      </c>
      <c r="BY8" s="102" t="str">
        <f t="shared" si="36"/>
        <v/>
      </c>
      <c r="BZ8" s="99" t="str">
        <f t="shared" si="37"/>
        <v/>
      </c>
      <c r="CA8" s="100" t="str">
        <f t="shared" si="38"/>
        <v/>
      </c>
      <c r="CB8" s="100" t="str">
        <f t="shared" si="39"/>
        <v/>
      </c>
      <c r="CC8" s="101" t="str">
        <f t="shared" si="40"/>
        <v>J</v>
      </c>
      <c r="CD8" s="101" t="str">
        <f t="shared" si="41"/>
        <v/>
      </c>
      <c r="CE8" s="102" t="str">
        <f t="shared" si="42"/>
        <v/>
      </c>
      <c r="CF8" s="99" t="str">
        <f t="shared" si="43"/>
        <v/>
      </c>
      <c r="CG8" s="100" t="str">
        <f t="shared" si="44"/>
        <v/>
      </c>
      <c r="CH8" s="100" t="str">
        <f t="shared" si="45"/>
        <v/>
      </c>
      <c r="CI8" s="101" t="str">
        <f t="shared" si="46"/>
        <v/>
      </c>
      <c r="CJ8" s="101" t="str">
        <f t="shared" si="47"/>
        <v/>
      </c>
      <c r="CK8" s="102" t="str">
        <f t="shared" si="48"/>
        <v/>
      </c>
      <c r="CL8" s="15"/>
      <c r="CM8" s="26" t="str">
        <f t="shared" ref="CM8:CM31" si="97">CONCATENATE(AP8,AQ8,AR8,AS8,AT8,AU8,AV8,AW8,AX8,AY8,AZ8,BA8,BB8,BC8,BD8,BE8,BF8,BG8,BH8,BI8,BJ8,BK8,BL8,BM8,BN8,BO8,BP8,BQ8,BR8,BS8,BT8,BU8,BV8,BW8,BX8,BY8,BZ8,CA8,CB8,CC8,CD8,CE8,CF8,CG8,CH8,CI8,CJ8,CK8)</f>
        <v>9!ΣJ</v>
      </c>
      <c r="CN8" s="27" t="str">
        <f t="shared" si="49"/>
        <v/>
      </c>
      <c r="CO8" s="27" t="str">
        <f t="shared" si="50"/>
        <v/>
      </c>
      <c r="CP8" s="27" t="str">
        <f t="shared" si="51"/>
        <v/>
      </c>
      <c r="CQ8" s="27" t="str">
        <f t="shared" si="52"/>
        <v/>
      </c>
      <c r="CR8" s="27" t="str">
        <f t="shared" si="53"/>
        <v/>
      </c>
      <c r="CS8" s="27" t="str">
        <f t="shared" si="54"/>
        <v/>
      </c>
      <c r="CT8" s="27" t="str">
        <f t="shared" si="55"/>
        <v/>
      </c>
      <c r="CU8" s="27" t="str">
        <f t="shared" si="56"/>
        <v/>
      </c>
      <c r="CV8" s="27" t="str">
        <f t="shared" si="57"/>
        <v/>
      </c>
      <c r="CW8" s="27" t="str">
        <f t="shared" si="58"/>
        <v/>
      </c>
      <c r="CX8" s="27" t="str">
        <f t="shared" si="59"/>
        <v/>
      </c>
      <c r="CY8" s="27" t="str">
        <f t="shared" si="60"/>
        <v/>
      </c>
      <c r="CZ8" s="27" t="str">
        <f t="shared" si="61"/>
        <v/>
      </c>
      <c r="DA8" s="27" t="str">
        <f t="shared" si="62"/>
        <v/>
      </c>
      <c r="DB8" s="27" t="str">
        <f t="shared" si="63"/>
        <v/>
      </c>
      <c r="DC8" s="27" t="str">
        <f t="shared" si="64"/>
        <v/>
      </c>
      <c r="DD8" s="27" t="str">
        <f t="shared" si="65"/>
        <v/>
      </c>
      <c r="DE8" s="27" t="str">
        <f t="shared" si="66"/>
        <v/>
      </c>
      <c r="DF8" s="27" t="str">
        <f t="shared" si="67"/>
        <v/>
      </c>
      <c r="DG8" s="27" t="str">
        <f t="shared" si="68"/>
        <v/>
      </c>
      <c r="DH8" s="27" t="str">
        <f t="shared" si="69"/>
        <v/>
      </c>
      <c r="DI8" s="27" t="str">
        <f t="shared" si="70"/>
        <v/>
      </c>
      <c r="DJ8" s="27" t="str">
        <f t="shared" si="71"/>
        <v/>
      </c>
      <c r="DK8" s="27" t="str">
        <f t="shared" si="72"/>
        <v/>
      </c>
      <c r="DL8" s="27" t="str">
        <f t="shared" si="73"/>
        <v/>
      </c>
      <c r="DM8" s="27" t="str">
        <f t="shared" si="74"/>
        <v/>
      </c>
      <c r="DN8" s="27" t="str">
        <f t="shared" si="75"/>
        <v/>
      </c>
      <c r="DO8" s="27" t="str">
        <f t="shared" si="76"/>
        <v/>
      </c>
      <c r="DP8" s="27" t="str">
        <f t="shared" si="77"/>
        <v/>
      </c>
      <c r="DQ8" s="27" t="str">
        <f t="shared" si="78"/>
        <v/>
      </c>
      <c r="DR8" s="27" t="str">
        <f t="shared" si="79"/>
        <v/>
      </c>
      <c r="DS8" s="27" t="str">
        <f t="shared" si="80"/>
        <v/>
      </c>
      <c r="DT8" s="27" t="str">
        <f t="shared" si="81"/>
        <v/>
      </c>
      <c r="DU8" s="27" t="str">
        <f t="shared" si="82"/>
        <v/>
      </c>
      <c r="DV8" s="27" t="str">
        <f t="shared" si="83"/>
        <v/>
      </c>
      <c r="DW8" s="27" t="str">
        <f t="shared" si="84"/>
        <v/>
      </c>
      <c r="DX8" s="27" t="str">
        <f t="shared" si="85"/>
        <v/>
      </c>
      <c r="DY8" s="27" t="str">
        <f t="shared" si="86"/>
        <v/>
      </c>
      <c r="DZ8" s="27" t="str">
        <f t="shared" si="87"/>
        <v/>
      </c>
      <c r="EA8" s="27" t="str">
        <f t="shared" si="88"/>
        <v/>
      </c>
      <c r="EB8" s="27" t="str">
        <f t="shared" si="89"/>
        <v/>
      </c>
      <c r="EC8" s="27" t="str">
        <f t="shared" si="90"/>
        <v/>
      </c>
      <c r="ED8" s="27" t="str">
        <f t="shared" si="91"/>
        <v/>
      </c>
      <c r="EE8" s="27" t="str">
        <f t="shared" si="92"/>
        <v/>
      </c>
      <c r="EF8" s="27" t="str">
        <f t="shared" si="93"/>
        <v/>
      </c>
      <c r="EG8" s="27" t="str">
        <f t="shared" si="94"/>
        <v/>
      </c>
      <c r="EH8" s="27" t="str">
        <f t="shared" si="95"/>
        <v/>
      </c>
      <c r="EI8" s="33"/>
      <c r="EJ8" s="17">
        <f t="shared" ref="EJ8:EJ31" si="98">SUM(CN8:EI8)</f>
        <v>0</v>
      </c>
      <c r="EK8" s="15"/>
      <c r="EL8" s="28" t="str">
        <f t="shared" si="96"/>
        <v>9</v>
      </c>
      <c r="EM8" s="29" t="str">
        <f t="shared" si="96"/>
        <v>!</v>
      </c>
      <c r="EN8" s="29" t="str">
        <f t="shared" si="96"/>
        <v>Σ</v>
      </c>
      <c r="EO8" s="29" t="str">
        <f t="shared" si="96"/>
        <v>J</v>
      </c>
      <c r="EP8" s="29" t="str">
        <f t="shared" si="96"/>
        <v/>
      </c>
      <c r="EQ8" s="29" t="str">
        <f t="shared" si="96"/>
        <v/>
      </c>
      <c r="ER8" s="29" t="str">
        <f t="shared" si="96"/>
        <v/>
      </c>
      <c r="ES8" s="29" t="str">
        <f t="shared" si="96"/>
        <v/>
      </c>
      <c r="ET8" s="29" t="str">
        <f t="shared" si="96"/>
        <v/>
      </c>
      <c r="EU8" s="29" t="str">
        <f t="shared" si="96"/>
        <v/>
      </c>
      <c r="EV8" s="29" t="str">
        <f t="shared" si="96"/>
        <v/>
      </c>
      <c r="EW8" s="29" t="str">
        <f t="shared" si="96"/>
        <v/>
      </c>
      <c r="EX8" s="29" t="str">
        <f t="shared" si="96"/>
        <v/>
      </c>
      <c r="EY8" s="29" t="str">
        <f t="shared" si="96"/>
        <v/>
      </c>
      <c r="EZ8" s="29" t="str">
        <f t="shared" si="96"/>
        <v/>
      </c>
      <c r="FA8" s="29" t="str">
        <f t="shared" si="96"/>
        <v/>
      </c>
      <c r="FB8" s="29" t="str">
        <f t="shared" si="96"/>
        <v/>
      </c>
      <c r="FC8" s="29" t="str">
        <f t="shared" si="96"/>
        <v/>
      </c>
      <c r="FD8" s="29" t="str">
        <f t="shared" si="96"/>
        <v/>
      </c>
      <c r="FE8" s="29" t="str">
        <f t="shared" si="96"/>
        <v/>
      </c>
      <c r="FF8" s="29" t="str">
        <f t="shared" si="96"/>
        <v/>
      </c>
      <c r="FG8" s="29" t="str">
        <f t="shared" si="96"/>
        <v/>
      </c>
      <c r="FH8" s="29" t="str">
        <f t="shared" si="96"/>
        <v/>
      </c>
      <c r="FI8" s="29" t="str">
        <f t="shared" si="96"/>
        <v/>
      </c>
      <c r="FJ8" s="29" t="str">
        <f t="shared" si="96"/>
        <v/>
      </c>
      <c r="FK8" s="29" t="str">
        <f t="shared" si="96"/>
        <v/>
      </c>
      <c r="FL8" s="29" t="str">
        <f t="shared" si="96"/>
        <v/>
      </c>
      <c r="FM8" s="29" t="str">
        <f t="shared" si="96"/>
        <v/>
      </c>
      <c r="FN8" s="29" t="str">
        <f t="shared" si="96"/>
        <v/>
      </c>
      <c r="FO8" s="29" t="str">
        <f t="shared" si="96"/>
        <v/>
      </c>
      <c r="FP8" s="29" t="str">
        <f t="shared" si="96"/>
        <v/>
      </c>
      <c r="FQ8" s="29" t="str">
        <f t="shared" si="96"/>
        <v/>
      </c>
      <c r="FR8" s="29" t="str">
        <f t="shared" si="96"/>
        <v/>
      </c>
      <c r="FS8" s="29" t="str">
        <f t="shared" si="96"/>
        <v/>
      </c>
      <c r="FT8" s="29" t="str">
        <f t="shared" si="96"/>
        <v/>
      </c>
      <c r="FU8" s="29" t="str">
        <f t="shared" si="96"/>
        <v/>
      </c>
      <c r="FV8" s="29" t="str">
        <f t="shared" si="96"/>
        <v/>
      </c>
      <c r="FW8" s="29" t="str">
        <f t="shared" si="96"/>
        <v/>
      </c>
      <c r="FX8" s="29" t="str">
        <f t="shared" si="96"/>
        <v/>
      </c>
      <c r="FY8" s="29" t="str">
        <f t="shared" si="96"/>
        <v/>
      </c>
      <c r="FZ8" s="29" t="str">
        <f t="shared" si="96"/>
        <v/>
      </c>
      <c r="GA8" s="29" t="str">
        <f t="shared" si="96"/>
        <v/>
      </c>
      <c r="GB8" s="29" t="str">
        <f t="shared" si="96"/>
        <v/>
      </c>
      <c r="GC8" s="29" t="str">
        <f t="shared" si="96"/>
        <v/>
      </c>
      <c r="GD8" s="29" t="str">
        <f t="shared" si="96"/>
        <v/>
      </c>
      <c r="GE8" s="29" t="str">
        <f t="shared" si="96"/>
        <v/>
      </c>
      <c r="GF8" s="29" t="str">
        <f t="shared" si="96"/>
        <v/>
      </c>
      <c r="GG8" s="30" t="str">
        <f t="shared" si="96"/>
        <v/>
      </c>
    </row>
    <row r="9" spans="1:199" ht="30" customHeight="1" thickTop="1" thickBot="1" x14ac:dyDescent="0.35">
      <c r="A9" s="186">
        <v>3</v>
      </c>
      <c r="B9" s="191">
        <v>3</v>
      </c>
      <c r="C9" s="196">
        <v>1088618</v>
      </c>
      <c r="D9" s="203" t="s">
        <v>101</v>
      </c>
      <c r="E9" s="205" t="s">
        <v>102</v>
      </c>
      <c r="F9" s="72" t="s">
        <v>158</v>
      </c>
      <c r="G9" s="213" t="s">
        <v>163</v>
      </c>
      <c r="H9" s="218"/>
      <c r="I9" s="212" t="s">
        <v>157</v>
      </c>
      <c r="J9" s="213" t="s">
        <v>162</v>
      </c>
      <c r="K9" s="214"/>
      <c r="L9" s="219" t="s">
        <v>153</v>
      </c>
      <c r="M9" s="220"/>
      <c r="N9" s="221"/>
      <c r="O9" s="199" t="str">
        <f t="shared" si="0"/>
        <v/>
      </c>
      <c r="P9" s="40"/>
      <c r="Q9" s="49"/>
      <c r="R9" s="115"/>
      <c r="S9" s="54">
        <v>20</v>
      </c>
      <c r="T9" s="6"/>
      <c r="U9" s="49"/>
      <c r="V9" s="115"/>
      <c r="W9" s="54">
        <v>15</v>
      </c>
      <c r="X9" s="6"/>
      <c r="Y9" s="144" t="s">
        <v>201</v>
      </c>
      <c r="Z9" s="146" t="s">
        <v>202</v>
      </c>
      <c r="AA9" s="54">
        <v>9</v>
      </c>
      <c r="AB9" s="16"/>
      <c r="AC9" s="5">
        <f t="shared" ref="AC9:AC31" si="99">AC8+1</f>
        <v>3</v>
      </c>
      <c r="AD9" s="49" t="s">
        <v>5</v>
      </c>
      <c r="AE9" s="82" t="s">
        <v>119</v>
      </c>
      <c r="AF9" s="54">
        <v>5</v>
      </c>
      <c r="AG9" s="32">
        <f t="shared" ref="AG9:AG31" si="100">AG8+1</f>
        <v>28</v>
      </c>
      <c r="AH9" s="65">
        <v>3</v>
      </c>
      <c r="AI9" s="72" t="s">
        <v>144</v>
      </c>
      <c r="AJ9" s="111">
        <v>4</v>
      </c>
      <c r="AK9" s="32">
        <f t="shared" ref="AK9:AK31" si="101">AK8+1</f>
        <v>53</v>
      </c>
      <c r="AL9" s="66" t="s">
        <v>41</v>
      </c>
      <c r="AM9" s="71"/>
      <c r="AN9" s="54">
        <v>5</v>
      </c>
      <c r="AO9" s="6"/>
      <c r="AP9" s="99" t="str">
        <f t="shared" si="1"/>
        <v/>
      </c>
      <c r="AQ9" s="100" t="str">
        <f t="shared" si="2"/>
        <v/>
      </c>
      <c r="AR9" s="100" t="str">
        <f t="shared" si="3"/>
        <v/>
      </c>
      <c r="AS9" s="101" t="str">
        <f t="shared" si="4"/>
        <v/>
      </c>
      <c r="AT9" s="101" t="str">
        <f t="shared" si="5"/>
        <v>Φ</v>
      </c>
      <c r="AU9" s="102" t="str">
        <f t="shared" si="6"/>
        <v/>
      </c>
      <c r="AV9" s="99" t="str">
        <f t="shared" si="7"/>
        <v/>
      </c>
      <c r="AW9" s="100" t="str">
        <f t="shared" si="8"/>
        <v/>
      </c>
      <c r="AX9" s="100" t="str">
        <f t="shared" si="9"/>
        <v/>
      </c>
      <c r="AY9" s="101" t="str">
        <f t="shared" si="10"/>
        <v/>
      </c>
      <c r="AZ9" s="101" t="str">
        <f t="shared" si="11"/>
        <v/>
      </c>
      <c r="BA9" s="102" t="str">
        <f t="shared" si="12"/>
        <v/>
      </c>
      <c r="BB9" s="99" t="str">
        <f t="shared" si="13"/>
        <v/>
      </c>
      <c r="BC9" s="100" t="str">
        <f t="shared" si="14"/>
        <v/>
      </c>
      <c r="BD9" s="100" t="str">
        <f t="shared" si="15"/>
        <v/>
      </c>
      <c r="BE9" s="101" t="str">
        <f t="shared" si="16"/>
        <v/>
      </c>
      <c r="BF9" s="101" t="str">
        <f t="shared" si="17"/>
        <v/>
      </c>
      <c r="BG9" s="102" t="str">
        <f t="shared" si="18"/>
        <v/>
      </c>
      <c r="BH9" s="99" t="str">
        <f t="shared" si="19"/>
        <v/>
      </c>
      <c r="BI9" s="100" t="str">
        <f t="shared" si="20"/>
        <v/>
      </c>
      <c r="BJ9" s="100" t="str">
        <f t="shared" si="21"/>
        <v/>
      </c>
      <c r="BK9" s="101" t="str">
        <f t="shared" si="22"/>
        <v/>
      </c>
      <c r="BL9" s="101" t="str">
        <f t="shared" si="23"/>
        <v>Σ</v>
      </c>
      <c r="BM9" s="102" t="str">
        <f t="shared" si="24"/>
        <v/>
      </c>
      <c r="BN9" s="99" t="str">
        <f t="shared" si="25"/>
        <v/>
      </c>
      <c r="BO9" s="100" t="str">
        <f t="shared" si="26"/>
        <v/>
      </c>
      <c r="BP9" s="100" t="str">
        <f t="shared" si="27"/>
        <v/>
      </c>
      <c r="BQ9" s="101" t="str">
        <f t="shared" si="28"/>
        <v/>
      </c>
      <c r="BR9" s="101" t="str">
        <f t="shared" si="29"/>
        <v/>
      </c>
      <c r="BS9" s="102" t="str">
        <f t="shared" si="30"/>
        <v/>
      </c>
      <c r="BT9" s="99" t="str">
        <f t="shared" si="31"/>
        <v/>
      </c>
      <c r="BU9" s="100" t="str">
        <f t="shared" si="32"/>
        <v/>
      </c>
      <c r="BV9" s="100" t="str">
        <f t="shared" si="33"/>
        <v/>
      </c>
      <c r="BW9" s="101" t="str">
        <f t="shared" si="34"/>
        <v/>
      </c>
      <c r="BX9" s="101" t="str">
        <f t="shared" si="35"/>
        <v/>
      </c>
      <c r="BY9" s="102" t="str">
        <f t="shared" si="36"/>
        <v/>
      </c>
      <c r="BZ9" s="99" t="str">
        <f t="shared" si="37"/>
        <v/>
      </c>
      <c r="CA9" s="100" t="str">
        <f t="shared" si="38"/>
        <v/>
      </c>
      <c r="CB9" s="100" t="str">
        <f t="shared" si="39"/>
        <v/>
      </c>
      <c r="CC9" s="101" t="str">
        <f t="shared" si="40"/>
        <v/>
      </c>
      <c r="CD9" s="101" t="str">
        <f t="shared" si="41"/>
        <v>"</v>
      </c>
      <c r="CE9" s="102" t="str">
        <f t="shared" si="42"/>
        <v/>
      </c>
      <c r="CF9" s="99" t="str">
        <f t="shared" si="43"/>
        <v/>
      </c>
      <c r="CG9" s="100" t="str">
        <f t="shared" si="44"/>
        <v/>
      </c>
      <c r="CH9" s="100" t="str">
        <f t="shared" si="45"/>
        <v/>
      </c>
      <c r="CI9" s="101" t="str">
        <f t="shared" si="46"/>
        <v/>
      </c>
      <c r="CJ9" s="101" t="str">
        <f t="shared" si="47"/>
        <v/>
      </c>
      <c r="CK9" s="102" t="str">
        <f t="shared" si="48"/>
        <v/>
      </c>
      <c r="CL9" s="15"/>
      <c r="CM9" s="26" t="str">
        <f t="shared" si="97"/>
        <v>ΦΣ"</v>
      </c>
      <c r="CN9" s="27" t="str">
        <f t="shared" si="49"/>
        <v/>
      </c>
      <c r="CO9" s="27" t="str">
        <f t="shared" si="50"/>
        <v/>
      </c>
      <c r="CP9" s="27" t="str">
        <f t="shared" si="51"/>
        <v/>
      </c>
      <c r="CQ9" s="27" t="str">
        <f t="shared" si="52"/>
        <v/>
      </c>
      <c r="CR9" s="27" t="str">
        <f t="shared" si="53"/>
        <v/>
      </c>
      <c r="CS9" s="27" t="str">
        <f t="shared" si="54"/>
        <v/>
      </c>
      <c r="CT9" s="27" t="str">
        <f t="shared" si="55"/>
        <v/>
      </c>
      <c r="CU9" s="27" t="str">
        <f t="shared" si="56"/>
        <v/>
      </c>
      <c r="CV9" s="27" t="str">
        <f t="shared" si="57"/>
        <v/>
      </c>
      <c r="CW9" s="27" t="str">
        <f t="shared" si="58"/>
        <v/>
      </c>
      <c r="CX9" s="27" t="str">
        <f t="shared" si="59"/>
        <v/>
      </c>
      <c r="CY9" s="27" t="str">
        <f t="shared" si="60"/>
        <v/>
      </c>
      <c r="CZ9" s="27" t="str">
        <f t="shared" si="61"/>
        <v/>
      </c>
      <c r="DA9" s="27" t="str">
        <f t="shared" si="62"/>
        <v/>
      </c>
      <c r="DB9" s="27" t="str">
        <f t="shared" si="63"/>
        <v/>
      </c>
      <c r="DC9" s="27" t="str">
        <f t="shared" si="64"/>
        <v/>
      </c>
      <c r="DD9" s="27" t="str">
        <f t="shared" si="65"/>
        <v/>
      </c>
      <c r="DE9" s="27" t="str">
        <f t="shared" si="66"/>
        <v/>
      </c>
      <c r="DF9" s="27" t="str">
        <f t="shared" si="67"/>
        <v/>
      </c>
      <c r="DG9" s="27" t="str">
        <f t="shared" si="68"/>
        <v/>
      </c>
      <c r="DH9" s="27" t="str">
        <f t="shared" si="69"/>
        <v/>
      </c>
      <c r="DI9" s="27" t="str">
        <f t="shared" si="70"/>
        <v/>
      </c>
      <c r="DJ9" s="27" t="str">
        <f t="shared" si="71"/>
        <v/>
      </c>
      <c r="DK9" s="27" t="str">
        <f t="shared" si="72"/>
        <v/>
      </c>
      <c r="DL9" s="27" t="str">
        <f t="shared" si="73"/>
        <v/>
      </c>
      <c r="DM9" s="27" t="str">
        <f t="shared" si="74"/>
        <v/>
      </c>
      <c r="DN9" s="27" t="str">
        <f t="shared" si="75"/>
        <v/>
      </c>
      <c r="DO9" s="27" t="str">
        <f t="shared" si="76"/>
        <v/>
      </c>
      <c r="DP9" s="27" t="str">
        <f t="shared" si="77"/>
        <v/>
      </c>
      <c r="DQ9" s="27" t="str">
        <f t="shared" si="78"/>
        <v/>
      </c>
      <c r="DR9" s="27" t="str">
        <f t="shared" si="79"/>
        <v/>
      </c>
      <c r="DS9" s="27" t="str">
        <f t="shared" si="80"/>
        <v/>
      </c>
      <c r="DT9" s="27" t="str">
        <f t="shared" si="81"/>
        <v/>
      </c>
      <c r="DU9" s="27" t="str">
        <f t="shared" si="82"/>
        <v/>
      </c>
      <c r="DV9" s="27" t="str">
        <f t="shared" si="83"/>
        <v/>
      </c>
      <c r="DW9" s="27" t="str">
        <f t="shared" si="84"/>
        <v/>
      </c>
      <c r="DX9" s="27" t="str">
        <f t="shared" si="85"/>
        <v/>
      </c>
      <c r="DY9" s="27" t="str">
        <f t="shared" si="86"/>
        <v/>
      </c>
      <c r="DZ9" s="27" t="str">
        <f t="shared" si="87"/>
        <v/>
      </c>
      <c r="EA9" s="27" t="str">
        <f t="shared" si="88"/>
        <v/>
      </c>
      <c r="EB9" s="27" t="str">
        <f t="shared" si="89"/>
        <v/>
      </c>
      <c r="EC9" s="27" t="str">
        <f t="shared" si="90"/>
        <v/>
      </c>
      <c r="ED9" s="27" t="str">
        <f t="shared" si="91"/>
        <v/>
      </c>
      <c r="EE9" s="27" t="str">
        <f t="shared" si="92"/>
        <v/>
      </c>
      <c r="EF9" s="27" t="str">
        <f t="shared" si="93"/>
        <v/>
      </c>
      <c r="EG9" s="27" t="str">
        <f t="shared" si="94"/>
        <v/>
      </c>
      <c r="EH9" s="27" t="str">
        <f t="shared" si="95"/>
        <v/>
      </c>
      <c r="EI9" s="33"/>
      <c r="EJ9" s="17">
        <f t="shared" si="98"/>
        <v>0</v>
      </c>
      <c r="EK9" s="15"/>
      <c r="EL9" s="28" t="str">
        <f t="shared" si="96"/>
        <v>Φ</v>
      </c>
      <c r="EM9" s="29" t="str">
        <f t="shared" si="96"/>
        <v>Σ</v>
      </c>
      <c r="EN9" s="29" t="str">
        <f t="shared" si="96"/>
        <v>"</v>
      </c>
      <c r="EO9" s="29" t="str">
        <f t="shared" si="96"/>
        <v/>
      </c>
      <c r="EP9" s="29" t="str">
        <f t="shared" si="96"/>
        <v/>
      </c>
      <c r="EQ9" s="29" t="str">
        <f t="shared" si="96"/>
        <v/>
      </c>
      <c r="ER9" s="29" t="str">
        <f t="shared" si="96"/>
        <v/>
      </c>
      <c r="ES9" s="29" t="str">
        <f t="shared" si="96"/>
        <v/>
      </c>
      <c r="ET9" s="29" t="str">
        <f t="shared" si="96"/>
        <v/>
      </c>
      <c r="EU9" s="29" t="str">
        <f t="shared" si="96"/>
        <v/>
      </c>
      <c r="EV9" s="29" t="str">
        <f t="shared" si="96"/>
        <v/>
      </c>
      <c r="EW9" s="29" t="str">
        <f t="shared" si="96"/>
        <v/>
      </c>
      <c r="EX9" s="29" t="str">
        <f t="shared" si="96"/>
        <v/>
      </c>
      <c r="EY9" s="29" t="str">
        <f t="shared" si="96"/>
        <v/>
      </c>
      <c r="EZ9" s="29" t="str">
        <f t="shared" si="96"/>
        <v/>
      </c>
      <c r="FA9" s="29" t="str">
        <f t="shared" si="96"/>
        <v/>
      </c>
      <c r="FB9" s="29" t="str">
        <f t="shared" si="96"/>
        <v/>
      </c>
      <c r="FC9" s="29" t="str">
        <f t="shared" si="96"/>
        <v/>
      </c>
      <c r="FD9" s="29" t="str">
        <f t="shared" si="96"/>
        <v/>
      </c>
      <c r="FE9" s="29" t="str">
        <f t="shared" si="96"/>
        <v/>
      </c>
      <c r="FF9" s="29" t="str">
        <f t="shared" si="96"/>
        <v/>
      </c>
      <c r="FG9" s="29" t="str">
        <f t="shared" si="96"/>
        <v/>
      </c>
      <c r="FH9" s="29" t="str">
        <f t="shared" si="96"/>
        <v/>
      </c>
      <c r="FI9" s="29" t="str">
        <f t="shared" si="96"/>
        <v/>
      </c>
      <c r="FJ9" s="29" t="str">
        <f t="shared" si="96"/>
        <v/>
      </c>
      <c r="FK9" s="29" t="str">
        <f t="shared" si="96"/>
        <v/>
      </c>
      <c r="FL9" s="29" t="str">
        <f t="shared" si="96"/>
        <v/>
      </c>
      <c r="FM9" s="29" t="str">
        <f t="shared" si="96"/>
        <v/>
      </c>
      <c r="FN9" s="29" t="str">
        <f t="shared" si="96"/>
        <v/>
      </c>
      <c r="FO9" s="29" t="str">
        <f t="shared" si="96"/>
        <v/>
      </c>
      <c r="FP9" s="29" t="str">
        <f t="shared" si="96"/>
        <v/>
      </c>
      <c r="FQ9" s="29" t="str">
        <f t="shared" si="96"/>
        <v/>
      </c>
      <c r="FR9" s="29" t="str">
        <f t="shared" si="96"/>
        <v/>
      </c>
      <c r="FS9" s="29" t="str">
        <f t="shared" si="96"/>
        <v/>
      </c>
      <c r="FT9" s="29" t="str">
        <f t="shared" si="96"/>
        <v/>
      </c>
      <c r="FU9" s="29" t="str">
        <f t="shared" si="96"/>
        <v/>
      </c>
      <c r="FV9" s="29" t="str">
        <f t="shared" si="96"/>
        <v/>
      </c>
      <c r="FW9" s="29" t="str">
        <f t="shared" si="96"/>
        <v/>
      </c>
      <c r="FX9" s="29" t="str">
        <f t="shared" si="96"/>
        <v/>
      </c>
      <c r="FY9" s="29" t="str">
        <f t="shared" si="96"/>
        <v/>
      </c>
      <c r="FZ9" s="29" t="str">
        <f t="shared" si="96"/>
        <v/>
      </c>
      <c r="GA9" s="29" t="str">
        <f t="shared" si="96"/>
        <v/>
      </c>
      <c r="GB9" s="29" t="str">
        <f t="shared" si="96"/>
        <v/>
      </c>
      <c r="GC9" s="29" t="str">
        <f t="shared" si="96"/>
        <v/>
      </c>
      <c r="GD9" s="29" t="str">
        <f t="shared" si="96"/>
        <v/>
      </c>
      <c r="GE9" s="29" t="str">
        <f t="shared" si="96"/>
        <v/>
      </c>
      <c r="GF9" s="29" t="str">
        <f t="shared" si="96"/>
        <v/>
      </c>
      <c r="GG9" s="30" t="str">
        <f t="shared" si="96"/>
        <v/>
      </c>
    </row>
    <row r="10" spans="1:199" ht="30" customHeight="1" thickTop="1" thickBot="1" x14ac:dyDescent="0.35">
      <c r="A10" s="186">
        <v>4</v>
      </c>
      <c r="B10" s="191">
        <v>4</v>
      </c>
      <c r="C10" s="196">
        <v>1089260</v>
      </c>
      <c r="D10" s="203" t="s">
        <v>103</v>
      </c>
      <c r="E10" s="203" t="s">
        <v>80</v>
      </c>
      <c r="F10" s="72" t="s">
        <v>156</v>
      </c>
      <c r="G10" s="213" t="s">
        <v>162</v>
      </c>
      <c r="H10" s="218"/>
      <c r="I10" s="212" t="s">
        <v>153</v>
      </c>
      <c r="J10" s="213" t="s">
        <v>163</v>
      </c>
      <c r="K10" s="214"/>
      <c r="L10" s="219" t="s">
        <v>157</v>
      </c>
      <c r="M10" s="220"/>
      <c r="N10" s="221"/>
      <c r="O10" s="199" t="str">
        <f t="shared" si="0"/>
        <v/>
      </c>
      <c r="P10" s="40"/>
      <c r="Q10" s="49"/>
      <c r="R10" s="116"/>
      <c r="S10" s="54">
        <v>19</v>
      </c>
      <c r="T10" s="6"/>
      <c r="U10" s="49"/>
      <c r="V10" s="115"/>
      <c r="W10" s="55">
        <v>15</v>
      </c>
      <c r="X10" s="6"/>
      <c r="Y10" s="144" t="s">
        <v>203</v>
      </c>
      <c r="Z10" s="146" t="s">
        <v>204</v>
      </c>
      <c r="AA10" s="55">
        <v>10</v>
      </c>
      <c r="AB10" s="16"/>
      <c r="AC10" s="5">
        <f t="shared" si="99"/>
        <v>4</v>
      </c>
      <c r="AD10" s="49" t="s">
        <v>6</v>
      </c>
      <c r="AE10" s="82" t="s">
        <v>120</v>
      </c>
      <c r="AF10" s="54">
        <v>5</v>
      </c>
      <c r="AG10" s="32">
        <f t="shared" si="100"/>
        <v>29</v>
      </c>
      <c r="AH10" s="65">
        <v>4</v>
      </c>
      <c r="AI10" s="72" t="s">
        <v>145</v>
      </c>
      <c r="AJ10" s="54">
        <v>5</v>
      </c>
      <c r="AK10" s="32">
        <f t="shared" si="101"/>
        <v>54</v>
      </c>
      <c r="AL10" s="66" t="s">
        <v>42</v>
      </c>
      <c r="AM10" s="71"/>
      <c r="AN10" s="54">
        <v>5</v>
      </c>
      <c r="AO10" s="6"/>
      <c r="AP10" s="99" t="str">
        <f t="shared" si="1"/>
        <v/>
      </c>
      <c r="AQ10" s="100" t="str">
        <f t="shared" si="2"/>
        <v/>
      </c>
      <c r="AR10" s="100" t="str">
        <f t="shared" si="3"/>
        <v/>
      </c>
      <c r="AS10" s="101" t="str">
        <f t="shared" si="4"/>
        <v/>
      </c>
      <c r="AT10" s="101" t="str">
        <f t="shared" si="5"/>
        <v>%</v>
      </c>
      <c r="AU10" s="102" t="str">
        <f t="shared" si="6"/>
        <v/>
      </c>
      <c r="AV10" s="99" t="str">
        <f t="shared" si="7"/>
        <v/>
      </c>
      <c r="AW10" s="100" t="str">
        <f t="shared" si="8"/>
        <v/>
      </c>
      <c r="AX10" s="100" t="str">
        <f t="shared" si="9"/>
        <v/>
      </c>
      <c r="AY10" s="101" t="str">
        <f t="shared" si="10"/>
        <v/>
      </c>
      <c r="AZ10" s="101" t="str">
        <f t="shared" si="11"/>
        <v/>
      </c>
      <c r="BA10" s="102" t="str">
        <f t="shared" si="12"/>
        <v/>
      </c>
      <c r="BB10" s="99" t="str">
        <f t="shared" si="13"/>
        <v/>
      </c>
      <c r="BC10" s="100" t="str">
        <f t="shared" si="14"/>
        <v/>
      </c>
      <c r="BD10" s="100" t="str">
        <f t="shared" si="15"/>
        <v/>
      </c>
      <c r="BE10" s="101" t="str">
        <f t="shared" si="16"/>
        <v/>
      </c>
      <c r="BF10" s="101" t="str">
        <f t="shared" si="17"/>
        <v/>
      </c>
      <c r="BG10" s="102" t="str">
        <f t="shared" si="18"/>
        <v/>
      </c>
      <c r="BH10" s="99" t="str">
        <f t="shared" si="19"/>
        <v/>
      </c>
      <c r="BI10" s="100" t="str">
        <f t="shared" si="20"/>
        <v/>
      </c>
      <c r="BJ10" s="100" t="str">
        <f t="shared" si="21"/>
        <v/>
      </c>
      <c r="BK10" s="101" t="str">
        <f t="shared" si="22"/>
        <v/>
      </c>
      <c r="BL10" s="101" t="str">
        <f t="shared" si="23"/>
        <v>"</v>
      </c>
      <c r="BM10" s="102" t="str">
        <f t="shared" si="24"/>
        <v/>
      </c>
      <c r="BN10" s="99" t="str">
        <f t="shared" si="25"/>
        <v/>
      </c>
      <c r="BO10" s="100" t="str">
        <f t="shared" si="26"/>
        <v/>
      </c>
      <c r="BP10" s="100" t="str">
        <f t="shared" si="27"/>
        <v/>
      </c>
      <c r="BQ10" s="101" t="str">
        <f t="shared" si="28"/>
        <v/>
      </c>
      <c r="BR10" s="101" t="str">
        <f t="shared" si="29"/>
        <v/>
      </c>
      <c r="BS10" s="102" t="str">
        <f t="shared" si="30"/>
        <v/>
      </c>
      <c r="BT10" s="99" t="str">
        <f t="shared" si="31"/>
        <v/>
      </c>
      <c r="BU10" s="100" t="str">
        <f t="shared" si="32"/>
        <v/>
      </c>
      <c r="BV10" s="100" t="str">
        <f t="shared" si="33"/>
        <v/>
      </c>
      <c r="BW10" s="101" t="str">
        <f t="shared" si="34"/>
        <v/>
      </c>
      <c r="BX10" s="101" t="str">
        <f t="shared" si="35"/>
        <v/>
      </c>
      <c r="BY10" s="102" t="str">
        <f t="shared" si="36"/>
        <v/>
      </c>
      <c r="BZ10" s="99" t="str">
        <f t="shared" si="37"/>
        <v/>
      </c>
      <c r="CA10" s="100" t="str">
        <f t="shared" si="38"/>
        <v/>
      </c>
      <c r="CB10" s="100" t="str">
        <f t="shared" si="39"/>
        <v/>
      </c>
      <c r="CC10" s="101" t="str">
        <f t="shared" si="40"/>
        <v/>
      </c>
      <c r="CD10" s="101" t="str">
        <f t="shared" si="41"/>
        <v>Σ</v>
      </c>
      <c r="CE10" s="102" t="str">
        <f t="shared" si="42"/>
        <v/>
      </c>
      <c r="CF10" s="99" t="str">
        <f t="shared" si="43"/>
        <v/>
      </c>
      <c r="CG10" s="100" t="str">
        <f t="shared" si="44"/>
        <v/>
      </c>
      <c r="CH10" s="100" t="str">
        <f t="shared" si="45"/>
        <v/>
      </c>
      <c r="CI10" s="101" t="str">
        <f t="shared" si="46"/>
        <v/>
      </c>
      <c r="CJ10" s="101" t="str">
        <f t="shared" si="47"/>
        <v/>
      </c>
      <c r="CK10" s="102" t="str">
        <f t="shared" si="48"/>
        <v/>
      </c>
      <c r="CL10" s="15"/>
      <c r="CM10" s="26" t="str">
        <f t="shared" si="97"/>
        <v>%"Σ</v>
      </c>
      <c r="CN10" s="27" t="str">
        <f t="shared" si="49"/>
        <v/>
      </c>
      <c r="CO10" s="27" t="str">
        <f t="shared" si="50"/>
        <v/>
      </c>
      <c r="CP10" s="27" t="str">
        <f t="shared" si="51"/>
        <v/>
      </c>
      <c r="CQ10" s="27" t="str">
        <f t="shared" si="52"/>
        <v/>
      </c>
      <c r="CR10" s="27" t="str">
        <f t="shared" si="53"/>
        <v/>
      </c>
      <c r="CS10" s="27" t="str">
        <f t="shared" si="54"/>
        <v/>
      </c>
      <c r="CT10" s="27" t="str">
        <f t="shared" si="55"/>
        <v/>
      </c>
      <c r="CU10" s="27" t="str">
        <f t="shared" si="56"/>
        <v/>
      </c>
      <c r="CV10" s="27" t="str">
        <f t="shared" si="57"/>
        <v/>
      </c>
      <c r="CW10" s="27" t="str">
        <f t="shared" si="58"/>
        <v/>
      </c>
      <c r="CX10" s="27" t="str">
        <f t="shared" si="59"/>
        <v/>
      </c>
      <c r="CY10" s="27" t="str">
        <f t="shared" si="60"/>
        <v/>
      </c>
      <c r="CZ10" s="27" t="str">
        <f t="shared" si="61"/>
        <v/>
      </c>
      <c r="DA10" s="27" t="str">
        <f t="shared" si="62"/>
        <v/>
      </c>
      <c r="DB10" s="27" t="str">
        <f t="shared" si="63"/>
        <v/>
      </c>
      <c r="DC10" s="27" t="str">
        <f t="shared" si="64"/>
        <v/>
      </c>
      <c r="DD10" s="27" t="str">
        <f t="shared" si="65"/>
        <v/>
      </c>
      <c r="DE10" s="27" t="str">
        <f t="shared" si="66"/>
        <v/>
      </c>
      <c r="DF10" s="27" t="str">
        <f t="shared" si="67"/>
        <v/>
      </c>
      <c r="DG10" s="27" t="str">
        <f t="shared" si="68"/>
        <v/>
      </c>
      <c r="DH10" s="27" t="str">
        <f t="shared" si="69"/>
        <v/>
      </c>
      <c r="DI10" s="27" t="str">
        <f t="shared" si="70"/>
        <v/>
      </c>
      <c r="DJ10" s="27" t="str">
        <f t="shared" si="71"/>
        <v/>
      </c>
      <c r="DK10" s="27" t="str">
        <f t="shared" si="72"/>
        <v/>
      </c>
      <c r="DL10" s="27" t="str">
        <f t="shared" si="73"/>
        <v/>
      </c>
      <c r="DM10" s="27" t="str">
        <f t="shared" si="74"/>
        <v/>
      </c>
      <c r="DN10" s="27" t="str">
        <f t="shared" si="75"/>
        <v/>
      </c>
      <c r="DO10" s="27" t="str">
        <f t="shared" si="76"/>
        <v/>
      </c>
      <c r="DP10" s="27" t="str">
        <f t="shared" si="77"/>
        <v/>
      </c>
      <c r="DQ10" s="27" t="str">
        <f t="shared" si="78"/>
        <v/>
      </c>
      <c r="DR10" s="27" t="str">
        <f t="shared" si="79"/>
        <v/>
      </c>
      <c r="DS10" s="27" t="str">
        <f t="shared" si="80"/>
        <v/>
      </c>
      <c r="DT10" s="27" t="str">
        <f t="shared" si="81"/>
        <v/>
      </c>
      <c r="DU10" s="27" t="str">
        <f t="shared" si="82"/>
        <v/>
      </c>
      <c r="DV10" s="27" t="str">
        <f t="shared" si="83"/>
        <v/>
      </c>
      <c r="DW10" s="27" t="str">
        <f t="shared" si="84"/>
        <v/>
      </c>
      <c r="DX10" s="27" t="str">
        <f t="shared" si="85"/>
        <v/>
      </c>
      <c r="DY10" s="27" t="str">
        <f t="shared" si="86"/>
        <v/>
      </c>
      <c r="DZ10" s="27" t="str">
        <f t="shared" si="87"/>
        <v/>
      </c>
      <c r="EA10" s="27" t="str">
        <f t="shared" si="88"/>
        <v/>
      </c>
      <c r="EB10" s="27" t="str">
        <f t="shared" si="89"/>
        <v/>
      </c>
      <c r="EC10" s="27" t="str">
        <f t="shared" si="90"/>
        <v/>
      </c>
      <c r="ED10" s="27" t="str">
        <f t="shared" si="91"/>
        <v/>
      </c>
      <c r="EE10" s="27" t="str">
        <f t="shared" si="92"/>
        <v/>
      </c>
      <c r="EF10" s="27" t="str">
        <f t="shared" si="93"/>
        <v/>
      </c>
      <c r="EG10" s="27" t="str">
        <f t="shared" si="94"/>
        <v/>
      </c>
      <c r="EH10" s="27" t="str">
        <f t="shared" si="95"/>
        <v/>
      </c>
      <c r="EI10" s="33"/>
      <c r="EJ10" s="17">
        <f t="shared" si="98"/>
        <v>0</v>
      </c>
      <c r="EK10" s="15"/>
      <c r="EL10" s="28" t="str">
        <f t="shared" si="96"/>
        <v>%</v>
      </c>
      <c r="EM10" s="29" t="str">
        <f t="shared" si="96"/>
        <v>"</v>
      </c>
      <c r="EN10" s="29" t="str">
        <f t="shared" si="96"/>
        <v>Σ</v>
      </c>
      <c r="EO10" s="29" t="str">
        <f t="shared" si="96"/>
        <v/>
      </c>
      <c r="EP10" s="29" t="str">
        <f t="shared" si="96"/>
        <v/>
      </c>
      <c r="EQ10" s="29" t="str">
        <f t="shared" si="96"/>
        <v/>
      </c>
      <c r="ER10" s="29" t="str">
        <f t="shared" si="96"/>
        <v/>
      </c>
      <c r="ES10" s="29" t="str">
        <f t="shared" si="96"/>
        <v/>
      </c>
      <c r="ET10" s="29" t="str">
        <f t="shared" si="96"/>
        <v/>
      </c>
      <c r="EU10" s="29" t="str">
        <f t="shared" si="96"/>
        <v/>
      </c>
      <c r="EV10" s="29" t="str">
        <f t="shared" si="96"/>
        <v/>
      </c>
      <c r="EW10" s="29" t="str">
        <f t="shared" si="96"/>
        <v/>
      </c>
      <c r="EX10" s="29" t="str">
        <f t="shared" si="96"/>
        <v/>
      </c>
      <c r="EY10" s="29" t="str">
        <f t="shared" si="96"/>
        <v/>
      </c>
      <c r="EZ10" s="29" t="str">
        <f t="shared" si="96"/>
        <v/>
      </c>
      <c r="FA10" s="29" t="str">
        <f t="shared" si="96"/>
        <v/>
      </c>
      <c r="FB10" s="29" t="str">
        <f t="shared" si="96"/>
        <v/>
      </c>
      <c r="FC10" s="29" t="str">
        <f t="shared" si="96"/>
        <v/>
      </c>
      <c r="FD10" s="29" t="str">
        <f t="shared" si="96"/>
        <v/>
      </c>
      <c r="FE10" s="29" t="str">
        <f t="shared" si="96"/>
        <v/>
      </c>
      <c r="FF10" s="29" t="str">
        <f t="shared" si="96"/>
        <v/>
      </c>
      <c r="FG10" s="29" t="str">
        <f t="shared" si="96"/>
        <v/>
      </c>
      <c r="FH10" s="29" t="str">
        <f t="shared" si="96"/>
        <v/>
      </c>
      <c r="FI10" s="29" t="str">
        <f t="shared" si="96"/>
        <v/>
      </c>
      <c r="FJ10" s="29" t="str">
        <f t="shared" si="96"/>
        <v/>
      </c>
      <c r="FK10" s="29" t="str">
        <f t="shared" si="96"/>
        <v/>
      </c>
      <c r="FL10" s="29" t="str">
        <f t="shared" si="96"/>
        <v/>
      </c>
      <c r="FM10" s="29" t="str">
        <f t="shared" si="96"/>
        <v/>
      </c>
      <c r="FN10" s="29" t="str">
        <f t="shared" si="96"/>
        <v/>
      </c>
      <c r="FO10" s="29" t="str">
        <f t="shared" si="96"/>
        <v/>
      </c>
      <c r="FP10" s="29" t="str">
        <f t="shared" si="96"/>
        <v/>
      </c>
      <c r="FQ10" s="29" t="str">
        <f t="shared" si="96"/>
        <v/>
      </c>
      <c r="FR10" s="29" t="str">
        <f t="shared" si="96"/>
        <v/>
      </c>
      <c r="FS10" s="29" t="str">
        <f t="shared" si="96"/>
        <v/>
      </c>
      <c r="FT10" s="29" t="str">
        <f t="shared" si="96"/>
        <v/>
      </c>
      <c r="FU10" s="29" t="str">
        <f t="shared" si="96"/>
        <v/>
      </c>
      <c r="FV10" s="29" t="str">
        <f t="shared" si="96"/>
        <v/>
      </c>
      <c r="FW10" s="29" t="str">
        <f t="shared" si="96"/>
        <v/>
      </c>
      <c r="FX10" s="29" t="str">
        <f t="shared" si="96"/>
        <v/>
      </c>
      <c r="FY10" s="29" t="str">
        <f t="shared" si="96"/>
        <v/>
      </c>
      <c r="FZ10" s="29" t="str">
        <f t="shared" si="96"/>
        <v/>
      </c>
      <c r="GA10" s="29" t="str">
        <f t="shared" si="96"/>
        <v/>
      </c>
      <c r="GB10" s="29" t="str">
        <f t="shared" si="96"/>
        <v/>
      </c>
      <c r="GC10" s="29" t="str">
        <f t="shared" si="96"/>
        <v/>
      </c>
      <c r="GD10" s="29" t="str">
        <f t="shared" si="96"/>
        <v/>
      </c>
      <c r="GE10" s="29" t="str">
        <f t="shared" si="96"/>
        <v/>
      </c>
      <c r="GF10" s="29" t="str">
        <f t="shared" si="96"/>
        <v/>
      </c>
      <c r="GG10" s="30" t="str">
        <f t="shared" si="96"/>
        <v/>
      </c>
    </row>
    <row r="11" spans="1:199" ht="30" customHeight="1" thickTop="1" thickBot="1" x14ac:dyDescent="0.35">
      <c r="A11" s="186">
        <v>5</v>
      </c>
      <c r="B11" s="191">
        <v>5</v>
      </c>
      <c r="C11" s="196">
        <v>1091331</v>
      </c>
      <c r="D11" s="203" t="s">
        <v>104</v>
      </c>
      <c r="E11" s="203" t="s">
        <v>105</v>
      </c>
      <c r="F11" s="72" t="s">
        <v>151</v>
      </c>
      <c r="G11" s="213" t="s">
        <v>162</v>
      </c>
      <c r="H11" s="218"/>
      <c r="I11" s="212" t="s">
        <v>152</v>
      </c>
      <c r="J11" s="213" t="s">
        <v>163</v>
      </c>
      <c r="K11" s="214"/>
      <c r="L11" s="219" t="s">
        <v>150</v>
      </c>
      <c r="M11" s="216">
        <v>44007</v>
      </c>
      <c r="N11" s="217">
        <v>44007</v>
      </c>
      <c r="O11" s="199" t="str">
        <f t="shared" si="0"/>
        <v/>
      </c>
      <c r="P11" s="40"/>
      <c r="Q11" s="50"/>
      <c r="R11" s="115"/>
      <c r="S11" s="55">
        <v>20</v>
      </c>
      <c r="T11" s="6"/>
      <c r="U11" s="49"/>
      <c r="V11" s="115"/>
      <c r="W11" s="55">
        <v>15</v>
      </c>
      <c r="X11" s="6"/>
      <c r="Y11" s="144" t="s">
        <v>205</v>
      </c>
      <c r="Z11" s="146" t="s">
        <v>206</v>
      </c>
      <c r="AA11" s="55">
        <v>10</v>
      </c>
      <c r="AB11" s="16"/>
      <c r="AC11" s="5">
        <f t="shared" si="99"/>
        <v>5</v>
      </c>
      <c r="AD11" s="114" t="s">
        <v>7</v>
      </c>
      <c r="AE11" s="82" t="s">
        <v>121</v>
      </c>
      <c r="AF11" s="54">
        <v>5</v>
      </c>
      <c r="AG11" s="32">
        <f t="shared" si="100"/>
        <v>30</v>
      </c>
      <c r="AH11" s="65">
        <v>5</v>
      </c>
      <c r="AI11" s="72" t="s">
        <v>146</v>
      </c>
      <c r="AJ11" s="54">
        <v>5</v>
      </c>
      <c r="AK11" s="32">
        <f t="shared" si="101"/>
        <v>55</v>
      </c>
      <c r="AL11" s="69" t="s">
        <v>43</v>
      </c>
      <c r="AM11" s="71"/>
      <c r="AN11" s="54">
        <v>5</v>
      </c>
      <c r="AO11" s="6"/>
      <c r="AP11" s="99" t="str">
        <f t="shared" si="1"/>
        <v/>
      </c>
      <c r="AQ11" s="100" t="str">
        <f t="shared" si="2"/>
        <v/>
      </c>
      <c r="AR11" s="100" t="str">
        <f t="shared" si="3"/>
        <v/>
      </c>
      <c r="AS11" s="101" t="str">
        <f t="shared" si="4"/>
        <v/>
      </c>
      <c r="AT11" s="101">
        <f t="shared" si="5"/>
        <v>0</v>
      </c>
      <c r="AU11" s="102" t="str">
        <f t="shared" si="6"/>
        <v/>
      </c>
      <c r="AV11" s="99" t="str">
        <f t="shared" si="7"/>
        <v/>
      </c>
      <c r="AW11" s="100" t="str">
        <f t="shared" si="8"/>
        <v/>
      </c>
      <c r="AX11" s="100" t="str">
        <f t="shared" si="9"/>
        <v/>
      </c>
      <c r="AY11" s="101" t="str">
        <f t="shared" si="10"/>
        <v/>
      </c>
      <c r="AZ11" s="101" t="str">
        <f t="shared" si="11"/>
        <v/>
      </c>
      <c r="BA11" s="102" t="str">
        <f t="shared" si="12"/>
        <v/>
      </c>
      <c r="BB11" s="99" t="str">
        <f t="shared" si="13"/>
        <v/>
      </c>
      <c r="BC11" s="100" t="str">
        <f t="shared" si="14"/>
        <v/>
      </c>
      <c r="BD11" s="100" t="str">
        <f t="shared" si="15"/>
        <v/>
      </c>
      <c r="BE11" s="101" t="str">
        <f t="shared" si="16"/>
        <v/>
      </c>
      <c r="BF11" s="101" t="str">
        <f t="shared" si="17"/>
        <v/>
      </c>
      <c r="BG11" s="102" t="str">
        <f t="shared" si="18"/>
        <v/>
      </c>
      <c r="BH11" s="99" t="str">
        <f t="shared" si="19"/>
        <v/>
      </c>
      <c r="BI11" s="100" t="str">
        <f t="shared" si="20"/>
        <v/>
      </c>
      <c r="BJ11" s="100" t="str">
        <f t="shared" si="21"/>
        <v/>
      </c>
      <c r="BK11" s="101" t="str">
        <f t="shared" si="22"/>
        <v/>
      </c>
      <c r="BL11" s="101" t="str">
        <f t="shared" si="23"/>
        <v>!</v>
      </c>
      <c r="BM11" s="102" t="str">
        <f t="shared" si="24"/>
        <v/>
      </c>
      <c r="BN11" s="99" t="str">
        <f t="shared" si="25"/>
        <v/>
      </c>
      <c r="BO11" s="100" t="str">
        <f t="shared" si="26"/>
        <v/>
      </c>
      <c r="BP11" s="100" t="str">
        <f t="shared" si="27"/>
        <v/>
      </c>
      <c r="BQ11" s="101" t="str">
        <f t="shared" si="28"/>
        <v/>
      </c>
      <c r="BR11" s="101" t="str">
        <f t="shared" si="29"/>
        <v/>
      </c>
      <c r="BS11" s="102" t="str">
        <f t="shared" si="30"/>
        <v/>
      </c>
      <c r="BT11" s="99" t="str">
        <f t="shared" si="31"/>
        <v/>
      </c>
      <c r="BU11" s="100" t="str">
        <f t="shared" si="32"/>
        <v/>
      </c>
      <c r="BV11" s="100" t="str">
        <f t="shared" si="33"/>
        <v/>
      </c>
      <c r="BW11" s="101" t="str">
        <f t="shared" si="34"/>
        <v/>
      </c>
      <c r="BX11" s="101" t="str">
        <f t="shared" si="35"/>
        <v/>
      </c>
      <c r="BY11" s="102" t="str">
        <f t="shared" si="36"/>
        <v/>
      </c>
      <c r="BZ11" s="99" t="str">
        <f t="shared" si="37"/>
        <v/>
      </c>
      <c r="CA11" s="100" t="str">
        <f t="shared" si="38"/>
        <v/>
      </c>
      <c r="CB11" s="100" t="str">
        <f t="shared" si="39"/>
        <v/>
      </c>
      <c r="CC11" s="101" t="str">
        <f t="shared" si="40"/>
        <v/>
      </c>
      <c r="CD11" s="101">
        <f t="shared" si="41"/>
        <v>9</v>
      </c>
      <c r="CE11" s="102" t="str">
        <f t="shared" si="42"/>
        <v/>
      </c>
      <c r="CF11" s="99" t="str">
        <f t="shared" si="43"/>
        <v/>
      </c>
      <c r="CG11" s="100" t="str">
        <f t="shared" si="44"/>
        <v/>
      </c>
      <c r="CH11" s="100" t="str">
        <f t="shared" si="45"/>
        <v/>
      </c>
      <c r="CI11" s="101" t="str">
        <f t="shared" si="46"/>
        <v/>
      </c>
      <c r="CJ11" s="101" t="str">
        <f t="shared" si="47"/>
        <v/>
      </c>
      <c r="CK11" s="102" t="str">
        <f t="shared" si="48"/>
        <v/>
      </c>
      <c r="CL11" s="15"/>
      <c r="CM11" s="26" t="str">
        <f t="shared" si="97"/>
        <v>0!9</v>
      </c>
      <c r="CN11" s="27" t="str">
        <f t="shared" si="49"/>
        <v/>
      </c>
      <c r="CO11" s="27" t="str">
        <f t="shared" si="50"/>
        <v/>
      </c>
      <c r="CP11" s="27" t="str">
        <f t="shared" si="51"/>
        <v/>
      </c>
      <c r="CQ11" s="27" t="str">
        <f t="shared" si="52"/>
        <v/>
      </c>
      <c r="CR11" s="27" t="str">
        <f t="shared" si="53"/>
        <v/>
      </c>
      <c r="CS11" s="27" t="str">
        <f t="shared" si="54"/>
        <v/>
      </c>
      <c r="CT11" s="27" t="str">
        <f t="shared" si="55"/>
        <v/>
      </c>
      <c r="CU11" s="27" t="str">
        <f t="shared" si="56"/>
        <v/>
      </c>
      <c r="CV11" s="27" t="str">
        <f t="shared" si="57"/>
        <v/>
      </c>
      <c r="CW11" s="27" t="str">
        <f t="shared" si="58"/>
        <v/>
      </c>
      <c r="CX11" s="27" t="str">
        <f t="shared" si="59"/>
        <v/>
      </c>
      <c r="CY11" s="27" t="str">
        <f t="shared" si="60"/>
        <v/>
      </c>
      <c r="CZ11" s="27" t="str">
        <f t="shared" si="61"/>
        <v/>
      </c>
      <c r="DA11" s="27" t="str">
        <f t="shared" si="62"/>
        <v/>
      </c>
      <c r="DB11" s="27" t="str">
        <f t="shared" si="63"/>
        <v/>
      </c>
      <c r="DC11" s="27" t="str">
        <f t="shared" si="64"/>
        <v/>
      </c>
      <c r="DD11" s="27" t="str">
        <f t="shared" si="65"/>
        <v/>
      </c>
      <c r="DE11" s="27" t="str">
        <f t="shared" si="66"/>
        <v/>
      </c>
      <c r="DF11" s="27" t="str">
        <f t="shared" si="67"/>
        <v/>
      </c>
      <c r="DG11" s="27" t="str">
        <f t="shared" si="68"/>
        <v/>
      </c>
      <c r="DH11" s="27" t="str">
        <f t="shared" si="69"/>
        <v/>
      </c>
      <c r="DI11" s="27" t="str">
        <f t="shared" si="70"/>
        <v/>
      </c>
      <c r="DJ11" s="27" t="str">
        <f t="shared" si="71"/>
        <v/>
      </c>
      <c r="DK11" s="27" t="str">
        <f t="shared" si="72"/>
        <v/>
      </c>
      <c r="DL11" s="27" t="str">
        <f t="shared" si="73"/>
        <v/>
      </c>
      <c r="DM11" s="27" t="str">
        <f t="shared" si="74"/>
        <v/>
      </c>
      <c r="DN11" s="27" t="str">
        <f t="shared" si="75"/>
        <v/>
      </c>
      <c r="DO11" s="27" t="str">
        <f t="shared" si="76"/>
        <v/>
      </c>
      <c r="DP11" s="27" t="str">
        <f t="shared" si="77"/>
        <v/>
      </c>
      <c r="DQ11" s="27" t="str">
        <f t="shared" si="78"/>
        <v/>
      </c>
      <c r="DR11" s="27" t="str">
        <f t="shared" si="79"/>
        <v/>
      </c>
      <c r="DS11" s="27" t="str">
        <f t="shared" si="80"/>
        <v/>
      </c>
      <c r="DT11" s="27" t="str">
        <f t="shared" si="81"/>
        <v/>
      </c>
      <c r="DU11" s="27" t="str">
        <f t="shared" si="82"/>
        <v/>
      </c>
      <c r="DV11" s="27" t="str">
        <f t="shared" si="83"/>
        <v/>
      </c>
      <c r="DW11" s="27" t="str">
        <f t="shared" si="84"/>
        <v/>
      </c>
      <c r="DX11" s="27" t="str">
        <f t="shared" si="85"/>
        <v/>
      </c>
      <c r="DY11" s="27" t="str">
        <f t="shared" si="86"/>
        <v/>
      </c>
      <c r="DZ11" s="27" t="str">
        <f t="shared" si="87"/>
        <v/>
      </c>
      <c r="EA11" s="27" t="str">
        <f t="shared" si="88"/>
        <v/>
      </c>
      <c r="EB11" s="27" t="str">
        <f t="shared" si="89"/>
        <v/>
      </c>
      <c r="EC11" s="27" t="str">
        <f t="shared" si="90"/>
        <v/>
      </c>
      <c r="ED11" s="27" t="str">
        <f t="shared" si="91"/>
        <v/>
      </c>
      <c r="EE11" s="27" t="str">
        <f t="shared" si="92"/>
        <v/>
      </c>
      <c r="EF11" s="27" t="str">
        <f t="shared" si="93"/>
        <v/>
      </c>
      <c r="EG11" s="27" t="str">
        <f t="shared" si="94"/>
        <v/>
      </c>
      <c r="EH11" s="27" t="str">
        <f t="shared" si="95"/>
        <v/>
      </c>
      <c r="EI11" s="33"/>
      <c r="EJ11" s="17">
        <f t="shared" si="98"/>
        <v>0</v>
      </c>
      <c r="EK11" s="15"/>
      <c r="EL11" s="28" t="str">
        <f t="shared" si="96"/>
        <v>0</v>
      </c>
      <c r="EM11" s="29" t="str">
        <f t="shared" si="96"/>
        <v>!</v>
      </c>
      <c r="EN11" s="29" t="str">
        <f t="shared" si="96"/>
        <v>9</v>
      </c>
      <c r="EO11" s="29" t="str">
        <f t="shared" si="96"/>
        <v/>
      </c>
      <c r="EP11" s="29" t="str">
        <f t="shared" si="96"/>
        <v/>
      </c>
      <c r="EQ11" s="29" t="str">
        <f t="shared" si="96"/>
        <v/>
      </c>
      <c r="ER11" s="29" t="str">
        <f t="shared" si="96"/>
        <v/>
      </c>
      <c r="ES11" s="29" t="str">
        <f t="shared" si="96"/>
        <v/>
      </c>
      <c r="ET11" s="29" t="str">
        <f t="shared" si="96"/>
        <v/>
      </c>
      <c r="EU11" s="29" t="str">
        <f t="shared" si="96"/>
        <v/>
      </c>
      <c r="EV11" s="29" t="str">
        <f t="shared" si="96"/>
        <v/>
      </c>
      <c r="EW11" s="29" t="str">
        <f t="shared" si="96"/>
        <v/>
      </c>
      <c r="EX11" s="29" t="str">
        <f t="shared" si="96"/>
        <v/>
      </c>
      <c r="EY11" s="29" t="str">
        <f t="shared" si="96"/>
        <v/>
      </c>
      <c r="EZ11" s="29" t="str">
        <f t="shared" si="96"/>
        <v/>
      </c>
      <c r="FA11" s="29" t="str">
        <f t="shared" si="96"/>
        <v/>
      </c>
      <c r="FB11" s="29" t="str">
        <f t="shared" si="96"/>
        <v/>
      </c>
      <c r="FC11" s="29" t="str">
        <f t="shared" si="96"/>
        <v/>
      </c>
      <c r="FD11" s="29" t="str">
        <f t="shared" si="96"/>
        <v/>
      </c>
      <c r="FE11" s="29" t="str">
        <f t="shared" si="96"/>
        <v/>
      </c>
      <c r="FF11" s="29" t="str">
        <f t="shared" si="96"/>
        <v/>
      </c>
      <c r="FG11" s="29" t="str">
        <f t="shared" si="96"/>
        <v/>
      </c>
      <c r="FH11" s="29" t="str">
        <f t="shared" si="96"/>
        <v/>
      </c>
      <c r="FI11" s="29" t="str">
        <f t="shared" si="96"/>
        <v/>
      </c>
      <c r="FJ11" s="29" t="str">
        <f t="shared" si="96"/>
        <v/>
      </c>
      <c r="FK11" s="29" t="str">
        <f t="shared" si="96"/>
        <v/>
      </c>
      <c r="FL11" s="29" t="str">
        <f t="shared" si="96"/>
        <v/>
      </c>
      <c r="FM11" s="29" t="str">
        <f t="shared" si="96"/>
        <v/>
      </c>
      <c r="FN11" s="29" t="str">
        <f t="shared" si="96"/>
        <v/>
      </c>
      <c r="FO11" s="29" t="str">
        <f t="shared" si="96"/>
        <v/>
      </c>
      <c r="FP11" s="29" t="str">
        <f t="shared" si="96"/>
        <v/>
      </c>
      <c r="FQ11" s="29" t="str">
        <f t="shared" si="96"/>
        <v/>
      </c>
      <c r="FR11" s="29" t="str">
        <f t="shared" si="96"/>
        <v/>
      </c>
      <c r="FS11" s="29" t="str">
        <f t="shared" si="96"/>
        <v/>
      </c>
      <c r="FT11" s="29" t="str">
        <f t="shared" si="96"/>
        <v/>
      </c>
      <c r="FU11" s="29" t="str">
        <f t="shared" si="96"/>
        <v/>
      </c>
      <c r="FV11" s="29" t="str">
        <f t="shared" si="96"/>
        <v/>
      </c>
      <c r="FW11" s="29" t="str">
        <f t="shared" si="96"/>
        <v/>
      </c>
      <c r="FX11" s="29" t="str">
        <f t="shared" si="96"/>
        <v/>
      </c>
      <c r="FY11" s="29" t="str">
        <f t="shared" si="96"/>
        <v/>
      </c>
      <c r="FZ11" s="29" t="str">
        <f t="shared" si="96"/>
        <v/>
      </c>
      <c r="GA11" s="29" t="str">
        <f t="shared" si="96"/>
        <v/>
      </c>
      <c r="GB11" s="29" t="str">
        <f t="shared" si="96"/>
        <v/>
      </c>
      <c r="GC11" s="29" t="str">
        <f t="shared" si="96"/>
        <v/>
      </c>
      <c r="GD11" s="29" t="str">
        <f t="shared" si="96"/>
        <v/>
      </c>
      <c r="GE11" s="29" t="str">
        <f t="shared" si="96"/>
        <v/>
      </c>
      <c r="GF11" s="29" t="str">
        <f t="shared" si="96"/>
        <v/>
      </c>
      <c r="GG11" s="30" t="str">
        <f t="shared" si="96"/>
        <v/>
      </c>
    </row>
    <row r="12" spans="1:199" ht="30" customHeight="1" thickTop="1" thickBot="1" x14ac:dyDescent="0.35">
      <c r="A12" s="186">
        <v>6</v>
      </c>
      <c r="B12" s="191">
        <v>6</v>
      </c>
      <c r="C12" s="196">
        <v>1088523</v>
      </c>
      <c r="D12" s="203" t="s">
        <v>106</v>
      </c>
      <c r="E12" s="203" t="s">
        <v>107</v>
      </c>
      <c r="F12" s="72" t="s">
        <v>152</v>
      </c>
      <c r="G12" s="222" t="s">
        <v>149</v>
      </c>
      <c r="H12" s="212" t="s">
        <v>158</v>
      </c>
      <c r="I12" s="213" t="s">
        <v>166</v>
      </c>
      <c r="J12" s="213" t="s">
        <v>163</v>
      </c>
      <c r="K12" s="213" t="s">
        <v>120</v>
      </c>
      <c r="L12" s="219" t="s">
        <v>151</v>
      </c>
      <c r="M12" s="216">
        <v>44011</v>
      </c>
      <c r="N12" s="217">
        <v>44011</v>
      </c>
      <c r="O12" s="199" t="str">
        <f t="shared" si="0"/>
        <v/>
      </c>
      <c r="P12" s="40"/>
      <c r="Q12" s="49"/>
      <c r="R12" s="116"/>
      <c r="S12" s="55">
        <v>20</v>
      </c>
      <c r="T12" s="6"/>
      <c r="U12" s="49"/>
      <c r="V12" s="115"/>
      <c r="W12" s="54">
        <v>14</v>
      </c>
      <c r="X12" s="6"/>
      <c r="Y12" s="144" t="s">
        <v>207</v>
      </c>
      <c r="Z12" s="146" t="s">
        <v>208</v>
      </c>
      <c r="AA12" s="63">
        <v>10</v>
      </c>
      <c r="AB12" s="16"/>
      <c r="AC12" s="5">
        <f t="shared" si="99"/>
        <v>6</v>
      </c>
      <c r="AD12" s="114" t="s">
        <v>8</v>
      </c>
      <c r="AE12" s="82" t="s">
        <v>122</v>
      </c>
      <c r="AF12" s="54">
        <v>5</v>
      </c>
      <c r="AG12" s="32">
        <f t="shared" si="100"/>
        <v>31</v>
      </c>
      <c r="AH12" s="65">
        <v>6</v>
      </c>
      <c r="AI12" s="72" t="s">
        <v>147</v>
      </c>
      <c r="AJ12" s="54">
        <v>5</v>
      </c>
      <c r="AK12" s="32">
        <f t="shared" si="101"/>
        <v>56</v>
      </c>
      <c r="AL12" s="69" t="s">
        <v>44</v>
      </c>
      <c r="AM12" s="71"/>
      <c r="AN12" s="54">
        <v>5</v>
      </c>
      <c r="AO12" s="6"/>
      <c r="AP12" s="99" t="str">
        <f t="shared" si="1"/>
        <v/>
      </c>
      <c r="AQ12" s="100" t="str">
        <f t="shared" si="2"/>
        <v/>
      </c>
      <c r="AR12" s="100" t="str">
        <f t="shared" si="3"/>
        <v/>
      </c>
      <c r="AS12" s="101" t="str">
        <f t="shared" si="4"/>
        <v/>
      </c>
      <c r="AT12" s="101" t="str">
        <f t="shared" si="5"/>
        <v>!</v>
      </c>
      <c r="AU12" s="102" t="str">
        <f t="shared" si="6"/>
        <v/>
      </c>
      <c r="AV12" s="99" t="str">
        <f t="shared" si="7"/>
        <v/>
      </c>
      <c r="AW12" s="100" t="str">
        <f t="shared" si="8"/>
        <v/>
      </c>
      <c r="AX12" s="100" t="str">
        <f t="shared" si="9"/>
        <v/>
      </c>
      <c r="AY12" s="101" t="str">
        <f t="shared" si="10"/>
        <v/>
      </c>
      <c r="AZ12" s="101">
        <f t="shared" si="11"/>
        <v>8</v>
      </c>
      <c r="BA12" s="102" t="str">
        <f t="shared" si="12"/>
        <v/>
      </c>
      <c r="BB12" s="99" t="str">
        <f t="shared" si="13"/>
        <v/>
      </c>
      <c r="BC12" s="100" t="str">
        <f t="shared" si="14"/>
        <v/>
      </c>
      <c r="BD12" s="100" t="str">
        <f t="shared" si="15"/>
        <v/>
      </c>
      <c r="BE12" s="101" t="str">
        <f t="shared" si="16"/>
        <v/>
      </c>
      <c r="BF12" s="101" t="str">
        <f t="shared" si="17"/>
        <v>Φ</v>
      </c>
      <c r="BG12" s="102" t="str">
        <f t="shared" si="18"/>
        <v/>
      </c>
      <c r="BH12" s="99" t="str">
        <f t="shared" si="19"/>
        <v/>
      </c>
      <c r="BI12" s="100" t="str">
        <f t="shared" si="20"/>
        <v/>
      </c>
      <c r="BJ12" s="100" t="str">
        <f t="shared" si="21"/>
        <v/>
      </c>
      <c r="BK12" s="101" t="str">
        <f t="shared" si="22"/>
        <v/>
      </c>
      <c r="BL12" s="101" t="str">
        <f t="shared" si="23"/>
        <v/>
      </c>
      <c r="BM12" s="102" t="str">
        <f t="shared" si="24"/>
        <v/>
      </c>
      <c r="BN12" s="99" t="str">
        <f t="shared" si="25"/>
        <v/>
      </c>
      <c r="BO12" s="100" t="str">
        <f t="shared" si="26"/>
        <v/>
      </c>
      <c r="BP12" s="100" t="str">
        <f t="shared" si="27"/>
        <v/>
      </c>
      <c r="BQ12" s="101" t="str">
        <f t="shared" si="28"/>
        <v/>
      </c>
      <c r="BR12" s="101" t="str">
        <f t="shared" si="29"/>
        <v/>
      </c>
      <c r="BS12" s="102" t="str">
        <f t="shared" si="30"/>
        <v/>
      </c>
      <c r="BT12" s="99" t="str">
        <f t="shared" si="31"/>
        <v/>
      </c>
      <c r="BU12" s="100" t="str">
        <f t="shared" si="32"/>
        <v/>
      </c>
      <c r="BV12" s="100" t="str">
        <f t="shared" si="33"/>
        <v/>
      </c>
      <c r="BW12" s="101" t="str">
        <f t="shared" si="34"/>
        <v>D</v>
      </c>
      <c r="BX12" s="101" t="str">
        <f t="shared" si="35"/>
        <v/>
      </c>
      <c r="BY12" s="102" t="str">
        <f t="shared" si="36"/>
        <v/>
      </c>
      <c r="BZ12" s="99" t="str">
        <f t="shared" si="37"/>
        <v/>
      </c>
      <c r="CA12" s="100" t="str">
        <f t="shared" si="38"/>
        <v/>
      </c>
      <c r="CB12" s="100" t="str">
        <f t="shared" si="39"/>
        <v/>
      </c>
      <c r="CC12" s="101" t="str">
        <f t="shared" si="40"/>
        <v/>
      </c>
      <c r="CD12" s="101">
        <f t="shared" si="41"/>
        <v>0</v>
      </c>
      <c r="CE12" s="102" t="str">
        <f t="shared" si="42"/>
        <v/>
      </c>
      <c r="CF12" s="99" t="str">
        <f t="shared" si="43"/>
        <v/>
      </c>
      <c r="CG12" s="100" t="str">
        <f t="shared" si="44"/>
        <v/>
      </c>
      <c r="CH12" s="100" t="str">
        <f t="shared" si="45"/>
        <v/>
      </c>
      <c r="CI12" s="101" t="str">
        <f t="shared" si="46"/>
        <v/>
      </c>
      <c r="CJ12" s="101" t="str">
        <f t="shared" si="47"/>
        <v/>
      </c>
      <c r="CK12" s="102" t="str">
        <f t="shared" si="48"/>
        <v/>
      </c>
      <c r="CL12" s="15"/>
      <c r="CM12" s="26" t="str">
        <f t="shared" si="97"/>
        <v>!8ΦD0</v>
      </c>
      <c r="CN12" s="27" t="str">
        <f t="shared" si="49"/>
        <v/>
      </c>
      <c r="CO12" s="27" t="str">
        <f t="shared" si="50"/>
        <v/>
      </c>
      <c r="CP12" s="27" t="str">
        <f t="shared" si="51"/>
        <v/>
      </c>
      <c r="CQ12" s="27" t="str">
        <f t="shared" si="52"/>
        <v/>
      </c>
      <c r="CR12" s="27" t="str">
        <f t="shared" si="53"/>
        <v/>
      </c>
      <c r="CS12" s="27" t="str">
        <f t="shared" si="54"/>
        <v/>
      </c>
      <c r="CT12" s="27" t="str">
        <f t="shared" si="55"/>
        <v/>
      </c>
      <c r="CU12" s="27" t="str">
        <f t="shared" si="56"/>
        <v/>
      </c>
      <c r="CV12" s="27" t="str">
        <f t="shared" si="57"/>
        <v/>
      </c>
      <c r="CW12" s="27" t="str">
        <f t="shared" si="58"/>
        <v/>
      </c>
      <c r="CX12" s="27" t="str">
        <f t="shared" si="59"/>
        <v/>
      </c>
      <c r="CY12" s="27" t="str">
        <f t="shared" si="60"/>
        <v/>
      </c>
      <c r="CZ12" s="27" t="str">
        <f t="shared" si="61"/>
        <v/>
      </c>
      <c r="DA12" s="27" t="str">
        <f t="shared" si="62"/>
        <v/>
      </c>
      <c r="DB12" s="27" t="str">
        <f t="shared" si="63"/>
        <v/>
      </c>
      <c r="DC12" s="27" t="str">
        <f t="shared" si="64"/>
        <v/>
      </c>
      <c r="DD12" s="27" t="str">
        <f t="shared" si="65"/>
        <v/>
      </c>
      <c r="DE12" s="27" t="str">
        <f t="shared" si="66"/>
        <v/>
      </c>
      <c r="DF12" s="27" t="str">
        <f t="shared" si="67"/>
        <v/>
      </c>
      <c r="DG12" s="27" t="str">
        <f t="shared" si="68"/>
        <v/>
      </c>
      <c r="DH12" s="27" t="str">
        <f t="shared" si="69"/>
        <v/>
      </c>
      <c r="DI12" s="27" t="str">
        <f t="shared" si="70"/>
        <v/>
      </c>
      <c r="DJ12" s="27" t="str">
        <f t="shared" si="71"/>
        <v/>
      </c>
      <c r="DK12" s="27" t="str">
        <f t="shared" si="72"/>
        <v/>
      </c>
      <c r="DL12" s="27" t="str">
        <f t="shared" si="73"/>
        <v/>
      </c>
      <c r="DM12" s="27" t="str">
        <f t="shared" si="74"/>
        <v/>
      </c>
      <c r="DN12" s="27" t="str">
        <f t="shared" si="75"/>
        <v/>
      </c>
      <c r="DO12" s="27" t="str">
        <f t="shared" si="76"/>
        <v/>
      </c>
      <c r="DP12" s="27" t="str">
        <f t="shared" si="77"/>
        <v/>
      </c>
      <c r="DQ12" s="27" t="str">
        <f t="shared" si="78"/>
        <v/>
      </c>
      <c r="DR12" s="27" t="str">
        <f t="shared" si="79"/>
        <v/>
      </c>
      <c r="DS12" s="27" t="str">
        <f t="shared" si="80"/>
        <v/>
      </c>
      <c r="DT12" s="27" t="str">
        <f t="shared" si="81"/>
        <v/>
      </c>
      <c r="DU12" s="27" t="str">
        <f t="shared" si="82"/>
        <v/>
      </c>
      <c r="DV12" s="27" t="str">
        <f t="shared" si="83"/>
        <v/>
      </c>
      <c r="DW12" s="27" t="str">
        <f t="shared" si="84"/>
        <v/>
      </c>
      <c r="DX12" s="27" t="str">
        <f t="shared" si="85"/>
        <v/>
      </c>
      <c r="DY12" s="27" t="str">
        <f t="shared" si="86"/>
        <v/>
      </c>
      <c r="DZ12" s="27" t="str">
        <f t="shared" si="87"/>
        <v/>
      </c>
      <c r="EA12" s="27" t="str">
        <f t="shared" si="88"/>
        <v/>
      </c>
      <c r="EB12" s="27" t="str">
        <f t="shared" si="89"/>
        <v/>
      </c>
      <c r="EC12" s="27" t="str">
        <f t="shared" si="90"/>
        <v/>
      </c>
      <c r="ED12" s="27" t="str">
        <f t="shared" si="91"/>
        <v/>
      </c>
      <c r="EE12" s="27" t="str">
        <f t="shared" si="92"/>
        <v/>
      </c>
      <c r="EF12" s="27" t="str">
        <f t="shared" si="93"/>
        <v/>
      </c>
      <c r="EG12" s="27" t="str">
        <f t="shared" si="94"/>
        <v/>
      </c>
      <c r="EH12" s="27" t="str">
        <f t="shared" si="95"/>
        <v/>
      </c>
      <c r="EI12" s="33"/>
      <c r="EJ12" s="17">
        <f t="shared" si="98"/>
        <v>0</v>
      </c>
      <c r="EK12" s="15"/>
      <c r="EL12" s="28" t="str">
        <f t="shared" si="96"/>
        <v>!</v>
      </c>
      <c r="EM12" s="29" t="str">
        <f t="shared" si="96"/>
        <v>8</v>
      </c>
      <c r="EN12" s="29" t="str">
        <f t="shared" si="96"/>
        <v>Φ</v>
      </c>
      <c r="EO12" s="29" t="str">
        <f t="shared" si="96"/>
        <v>D</v>
      </c>
      <c r="EP12" s="29" t="str">
        <f t="shared" si="96"/>
        <v>0</v>
      </c>
      <c r="EQ12" s="29" t="str">
        <f t="shared" si="96"/>
        <v/>
      </c>
      <c r="ER12" s="29" t="str">
        <f t="shared" si="96"/>
        <v/>
      </c>
      <c r="ES12" s="29" t="str">
        <f t="shared" si="96"/>
        <v/>
      </c>
      <c r="ET12" s="29" t="str">
        <f t="shared" si="96"/>
        <v/>
      </c>
      <c r="EU12" s="29" t="str">
        <f t="shared" si="96"/>
        <v/>
      </c>
      <c r="EV12" s="29" t="str">
        <f t="shared" si="96"/>
        <v/>
      </c>
      <c r="EW12" s="29" t="str">
        <f t="shared" si="96"/>
        <v/>
      </c>
      <c r="EX12" s="29" t="str">
        <f t="shared" si="96"/>
        <v/>
      </c>
      <c r="EY12" s="29" t="str">
        <f t="shared" si="96"/>
        <v/>
      </c>
      <c r="EZ12" s="29" t="str">
        <f t="shared" si="96"/>
        <v/>
      </c>
      <c r="FA12" s="29" t="str">
        <f t="shared" ref="FA12:FP27" si="102">MID($CM12,FA$6,1)</f>
        <v/>
      </c>
      <c r="FB12" s="29" t="str">
        <f t="shared" si="102"/>
        <v/>
      </c>
      <c r="FC12" s="29" t="str">
        <f t="shared" si="102"/>
        <v/>
      </c>
      <c r="FD12" s="29" t="str">
        <f t="shared" si="102"/>
        <v/>
      </c>
      <c r="FE12" s="29" t="str">
        <f t="shared" si="102"/>
        <v/>
      </c>
      <c r="FF12" s="29" t="str">
        <f t="shared" si="102"/>
        <v/>
      </c>
      <c r="FG12" s="29" t="str">
        <f t="shared" si="102"/>
        <v/>
      </c>
      <c r="FH12" s="29" t="str">
        <f t="shared" si="102"/>
        <v/>
      </c>
      <c r="FI12" s="29" t="str">
        <f t="shared" si="102"/>
        <v/>
      </c>
      <c r="FJ12" s="29" t="str">
        <f t="shared" si="102"/>
        <v/>
      </c>
      <c r="FK12" s="29" t="str">
        <f t="shared" si="102"/>
        <v/>
      </c>
      <c r="FL12" s="29" t="str">
        <f t="shared" si="102"/>
        <v/>
      </c>
      <c r="FM12" s="29" t="str">
        <f t="shared" si="102"/>
        <v/>
      </c>
      <c r="FN12" s="29" t="str">
        <f t="shared" si="102"/>
        <v/>
      </c>
      <c r="FO12" s="29" t="str">
        <f t="shared" si="102"/>
        <v/>
      </c>
      <c r="FP12" s="29" t="str">
        <f t="shared" si="102"/>
        <v/>
      </c>
      <c r="FQ12" s="29" t="str">
        <f t="shared" ref="FQ12:GF27" si="103">MID($CM12,FQ$6,1)</f>
        <v/>
      </c>
      <c r="FR12" s="29" t="str">
        <f t="shared" si="103"/>
        <v/>
      </c>
      <c r="FS12" s="29" t="str">
        <f t="shared" si="103"/>
        <v/>
      </c>
      <c r="FT12" s="29" t="str">
        <f t="shared" si="103"/>
        <v/>
      </c>
      <c r="FU12" s="29" t="str">
        <f t="shared" si="103"/>
        <v/>
      </c>
      <c r="FV12" s="29" t="str">
        <f t="shared" si="103"/>
        <v/>
      </c>
      <c r="FW12" s="29" t="str">
        <f t="shared" si="103"/>
        <v/>
      </c>
      <c r="FX12" s="29" t="str">
        <f t="shared" si="103"/>
        <v/>
      </c>
      <c r="FY12" s="29" t="str">
        <f t="shared" si="103"/>
        <v/>
      </c>
      <c r="FZ12" s="29" t="str">
        <f t="shared" si="103"/>
        <v/>
      </c>
      <c r="GA12" s="29" t="str">
        <f t="shared" si="103"/>
        <v/>
      </c>
      <c r="GB12" s="29" t="str">
        <f t="shared" si="103"/>
        <v/>
      </c>
      <c r="GC12" s="29" t="str">
        <f t="shared" si="103"/>
        <v/>
      </c>
      <c r="GD12" s="29" t="str">
        <f t="shared" si="103"/>
        <v/>
      </c>
      <c r="GE12" s="29" t="str">
        <f t="shared" si="103"/>
        <v/>
      </c>
      <c r="GF12" s="29" t="str">
        <f t="shared" si="103"/>
        <v/>
      </c>
      <c r="GG12" s="30" t="str">
        <f t="shared" ref="GG12:GG31" si="104">MID($CM12,GG$6,1)</f>
        <v/>
      </c>
    </row>
    <row r="13" spans="1:199" ht="30" customHeight="1" thickTop="1" thickBot="1" x14ac:dyDescent="0.35">
      <c r="A13" s="186">
        <v>7</v>
      </c>
      <c r="B13" s="191">
        <v>9</v>
      </c>
      <c r="C13" s="196">
        <v>1084146</v>
      </c>
      <c r="D13" s="203" t="s">
        <v>108</v>
      </c>
      <c r="E13" s="203" t="s">
        <v>109</v>
      </c>
      <c r="F13" s="72" t="s">
        <v>153</v>
      </c>
      <c r="G13" s="213" t="s">
        <v>163</v>
      </c>
      <c r="H13" s="218"/>
      <c r="I13" s="213" t="s">
        <v>166</v>
      </c>
      <c r="J13" s="223" t="s">
        <v>175</v>
      </c>
      <c r="K13" s="213" t="s">
        <v>120</v>
      </c>
      <c r="L13" s="219" t="s">
        <v>158</v>
      </c>
      <c r="M13" s="220"/>
      <c r="N13" s="221"/>
      <c r="O13" s="199" t="str">
        <f t="shared" si="0"/>
        <v/>
      </c>
      <c r="P13" s="40"/>
      <c r="Q13" s="49"/>
      <c r="R13" s="115"/>
      <c r="S13" s="55">
        <v>20</v>
      </c>
      <c r="T13" s="6"/>
      <c r="U13" s="49"/>
      <c r="V13" s="115"/>
      <c r="W13" s="55">
        <v>15</v>
      </c>
      <c r="X13" s="6"/>
      <c r="Y13" s="49"/>
      <c r="Z13" s="130"/>
      <c r="AA13" s="55">
        <v>10</v>
      </c>
      <c r="AB13" s="16"/>
      <c r="AC13" s="5">
        <f t="shared" si="99"/>
        <v>7</v>
      </c>
      <c r="AD13" s="49" t="s">
        <v>9</v>
      </c>
      <c r="AE13" s="72" t="s">
        <v>123</v>
      </c>
      <c r="AF13" s="111">
        <v>4</v>
      </c>
      <c r="AG13" s="32">
        <f t="shared" si="100"/>
        <v>32</v>
      </c>
      <c r="AH13" s="65">
        <v>7</v>
      </c>
      <c r="AI13" s="72" t="s">
        <v>148</v>
      </c>
      <c r="AJ13" s="54">
        <v>5</v>
      </c>
      <c r="AK13" s="32">
        <f t="shared" si="101"/>
        <v>57</v>
      </c>
      <c r="AL13" s="65" t="s">
        <v>32</v>
      </c>
      <c r="AM13" s="71"/>
      <c r="AN13" s="54">
        <v>5</v>
      </c>
      <c r="AO13" s="6"/>
      <c r="AP13" s="99" t="str">
        <f t="shared" si="1"/>
        <v/>
      </c>
      <c r="AQ13" s="100" t="str">
        <f t="shared" si="2"/>
        <v/>
      </c>
      <c r="AR13" s="100" t="str">
        <f t="shared" si="3"/>
        <v/>
      </c>
      <c r="AS13" s="101" t="str">
        <f t="shared" si="4"/>
        <v/>
      </c>
      <c r="AT13" s="101" t="str">
        <f t="shared" si="5"/>
        <v>"</v>
      </c>
      <c r="AU13" s="102" t="str">
        <f t="shared" si="6"/>
        <v/>
      </c>
      <c r="AV13" s="99" t="str">
        <f t="shared" si="7"/>
        <v/>
      </c>
      <c r="AW13" s="100" t="str">
        <f t="shared" si="8"/>
        <v/>
      </c>
      <c r="AX13" s="100" t="str">
        <f t="shared" si="9"/>
        <v/>
      </c>
      <c r="AY13" s="101" t="str">
        <f t="shared" si="10"/>
        <v/>
      </c>
      <c r="AZ13" s="101" t="str">
        <f t="shared" si="11"/>
        <v/>
      </c>
      <c r="BA13" s="102" t="str">
        <f t="shared" si="12"/>
        <v/>
      </c>
      <c r="BB13" s="99" t="str">
        <f t="shared" si="13"/>
        <v/>
      </c>
      <c r="BC13" s="100" t="str">
        <f t="shared" si="14"/>
        <v/>
      </c>
      <c r="BD13" s="100" t="str">
        <f t="shared" si="15"/>
        <v/>
      </c>
      <c r="BE13" s="101" t="str">
        <f t="shared" si="16"/>
        <v/>
      </c>
      <c r="BF13" s="101" t="str">
        <f t="shared" si="17"/>
        <v/>
      </c>
      <c r="BG13" s="102" t="str">
        <f t="shared" si="18"/>
        <v/>
      </c>
      <c r="BH13" s="99" t="str">
        <f t="shared" si="19"/>
        <v/>
      </c>
      <c r="BI13" s="100" t="str">
        <f t="shared" si="20"/>
        <v/>
      </c>
      <c r="BJ13" s="100" t="str">
        <f t="shared" si="21"/>
        <v/>
      </c>
      <c r="BK13" s="101" t="str">
        <f t="shared" si="22"/>
        <v/>
      </c>
      <c r="BL13" s="101" t="str">
        <f t="shared" si="23"/>
        <v/>
      </c>
      <c r="BM13" s="102" t="str">
        <f t="shared" si="24"/>
        <v/>
      </c>
      <c r="BN13" s="99" t="str">
        <f t="shared" si="25"/>
        <v/>
      </c>
      <c r="BO13" s="100" t="str">
        <f t="shared" si="26"/>
        <v/>
      </c>
      <c r="BP13" s="100" t="str">
        <f t="shared" si="27"/>
        <v>0!</v>
      </c>
      <c r="BQ13" s="101" t="str">
        <f t="shared" si="28"/>
        <v/>
      </c>
      <c r="BR13" s="101" t="str">
        <f t="shared" si="29"/>
        <v/>
      </c>
      <c r="BS13" s="102" t="str">
        <f t="shared" si="30"/>
        <v/>
      </c>
      <c r="BT13" s="99" t="str">
        <f t="shared" si="31"/>
        <v/>
      </c>
      <c r="BU13" s="100" t="str">
        <f t="shared" si="32"/>
        <v/>
      </c>
      <c r="BV13" s="100" t="str">
        <f t="shared" si="33"/>
        <v/>
      </c>
      <c r="BW13" s="101" t="str">
        <f t="shared" si="34"/>
        <v>D</v>
      </c>
      <c r="BX13" s="101" t="str">
        <f t="shared" si="35"/>
        <v/>
      </c>
      <c r="BY13" s="102" t="str">
        <f t="shared" si="36"/>
        <v/>
      </c>
      <c r="BZ13" s="99" t="str">
        <f t="shared" si="37"/>
        <v/>
      </c>
      <c r="CA13" s="100" t="str">
        <f t="shared" si="38"/>
        <v/>
      </c>
      <c r="CB13" s="100" t="str">
        <f t="shared" si="39"/>
        <v/>
      </c>
      <c r="CC13" s="101" t="str">
        <f t="shared" si="40"/>
        <v/>
      </c>
      <c r="CD13" s="101" t="str">
        <f t="shared" si="41"/>
        <v>Φ</v>
      </c>
      <c r="CE13" s="102" t="str">
        <f t="shared" si="42"/>
        <v/>
      </c>
      <c r="CF13" s="99" t="str">
        <f t="shared" si="43"/>
        <v/>
      </c>
      <c r="CG13" s="100" t="str">
        <f t="shared" si="44"/>
        <v/>
      </c>
      <c r="CH13" s="100" t="str">
        <f t="shared" si="45"/>
        <v/>
      </c>
      <c r="CI13" s="101" t="str">
        <f t="shared" si="46"/>
        <v/>
      </c>
      <c r="CJ13" s="101" t="str">
        <f t="shared" si="47"/>
        <v/>
      </c>
      <c r="CK13" s="102" t="str">
        <f t="shared" si="48"/>
        <v/>
      </c>
      <c r="CL13" s="15"/>
      <c r="CM13" s="26" t="str">
        <f t="shared" si="97"/>
        <v>"0!DΦ</v>
      </c>
      <c r="CN13" s="27" t="str">
        <f t="shared" si="49"/>
        <v/>
      </c>
      <c r="CO13" s="27" t="str">
        <f t="shared" si="50"/>
        <v/>
      </c>
      <c r="CP13" s="27" t="str">
        <f t="shared" si="51"/>
        <v/>
      </c>
      <c r="CQ13" s="27" t="str">
        <f t="shared" si="52"/>
        <v/>
      </c>
      <c r="CR13" s="27" t="str">
        <f t="shared" si="53"/>
        <v/>
      </c>
      <c r="CS13" s="27" t="str">
        <f t="shared" si="54"/>
        <v/>
      </c>
      <c r="CT13" s="27" t="str">
        <f t="shared" si="55"/>
        <v/>
      </c>
      <c r="CU13" s="27" t="str">
        <f t="shared" si="56"/>
        <v/>
      </c>
      <c r="CV13" s="27" t="str">
        <f t="shared" si="57"/>
        <v/>
      </c>
      <c r="CW13" s="27" t="str">
        <f t="shared" si="58"/>
        <v/>
      </c>
      <c r="CX13" s="27" t="str">
        <f t="shared" si="59"/>
        <v/>
      </c>
      <c r="CY13" s="27" t="str">
        <f t="shared" si="60"/>
        <v/>
      </c>
      <c r="CZ13" s="27" t="str">
        <f t="shared" si="61"/>
        <v/>
      </c>
      <c r="DA13" s="27" t="str">
        <f t="shared" si="62"/>
        <v/>
      </c>
      <c r="DB13" s="27" t="str">
        <f t="shared" si="63"/>
        <v/>
      </c>
      <c r="DC13" s="27" t="str">
        <f t="shared" si="64"/>
        <v/>
      </c>
      <c r="DD13" s="27" t="str">
        <f t="shared" si="65"/>
        <v/>
      </c>
      <c r="DE13" s="27" t="str">
        <f t="shared" si="66"/>
        <v/>
      </c>
      <c r="DF13" s="27" t="str">
        <f t="shared" si="67"/>
        <v/>
      </c>
      <c r="DG13" s="27" t="str">
        <f t="shared" si="68"/>
        <v/>
      </c>
      <c r="DH13" s="27" t="str">
        <f t="shared" si="69"/>
        <v/>
      </c>
      <c r="DI13" s="27" t="str">
        <f t="shared" si="70"/>
        <v/>
      </c>
      <c r="DJ13" s="27" t="str">
        <f t="shared" si="71"/>
        <v/>
      </c>
      <c r="DK13" s="27" t="str">
        <f t="shared" si="72"/>
        <v/>
      </c>
      <c r="DL13" s="27" t="str">
        <f t="shared" si="73"/>
        <v/>
      </c>
      <c r="DM13" s="27" t="str">
        <f t="shared" si="74"/>
        <v/>
      </c>
      <c r="DN13" s="27" t="str">
        <f t="shared" si="75"/>
        <v/>
      </c>
      <c r="DO13" s="27" t="str">
        <f t="shared" si="76"/>
        <v/>
      </c>
      <c r="DP13" s="27" t="str">
        <f t="shared" si="77"/>
        <v/>
      </c>
      <c r="DQ13" s="27" t="str">
        <f t="shared" si="78"/>
        <v/>
      </c>
      <c r="DR13" s="27" t="str">
        <f t="shared" si="79"/>
        <v/>
      </c>
      <c r="DS13" s="27" t="str">
        <f t="shared" si="80"/>
        <v/>
      </c>
      <c r="DT13" s="27" t="str">
        <f t="shared" si="81"/>
        <v/>
      </c>
      <c r="DU13" s="27" t="str">
        <f t="shared" si="82"/>
        <v/>
      </c>
      <c r="DV13" s="27" t="str">
        <f t="shared" si="83"/>
        <v/>
      </c>
      <c r="DW13" s="27" t="str">
        <f t="shared" si="84"/>
        <v/>
      </c>
      <c r="DX13" s="27" t="str">
        <f t="shared" si="85"/>
        <v/>
      </c>
      <c r="DY13" s="27" t="str">
        <f t="shared" si="86"/>
        <v/>
      </c>
      <c r="DZ13" s="27" t="str">
        <f t="shared" si="87"/>
        <v/>
      </c>
      <c r="EA13" s="27" t="str">
        <f t="shared" si="88"/>
        <v/>
      </c>
      <c r="EB13" s="27" t="str">
        <f t="shared" si="89"/>
        <v/>
      </c>
      <c r="EC13" s="27" t="str">
        <f t="shared" si="90"/>
        <v/>
      </c>
      <c r="ED13" s="27" t="str">
        <f t="shared" si="91"/>
        <v/>
      </c>
      <c r="EE13" s="27" t="str">
        <f t="shared" si="92"/>
        <v/>
      </c>
      <c r="EF13" s="27" t="str">
        <f t="shared" si="93"/>
        <v/>
      </c>
      <c r="EG13" s="27" t="str">
        <f t="shared" si="94"/>
        <v/>
      </c>
      <c r="EH13" s="27" t="str">
        <f t="shared" si="95"/>
        <v/>
      </c>
      <c r="EI13" s="33"/>
      <c r="EJ13" s="17">
        <f t="shared" si="98"/>
        <v>0</v>
      </c>
      <c r="EK13" s="15"/>
      <c r="EL13" s="28" t="str">
        <f t="shared" ref="EL13:FA28" si="105">MID($CM13,EL$6,1)</f>
        <v>"</v>
      </c>
      <c r="EM13" s="29" t="str">
        <f t="shared" si="105"/>
        <v>0</v>
      </c>
      <c r="EN13" s="29" t="str">
        <f t="shared" si="105"/>
        <v>!</v>
      </c>
      <c r="EO13" s="29" t="str">
        <f t="shared" si="105"/>
        <v>D</v>
      </c>
      <c r="EP13" s="29" t="str">
        <f t="shared" si="105"/>
        <v>Φ</v>
      </c>
      <c r="EQ13" s="29" t="str">
        <f t="shared" si="105"/>
        <v/>
      </c>
      <c r="ER13" s="29" t="str">
        <f t="shared" si="105"/>
        <v/>
      </c>
      <c r="ES13" s="29" t="str">
        <f t="shared" si="105"/>
        <v/>
      </c>
      <c r="ET13" s="29" t="str">
        <f t="shared" si="105"/>
        <v/>
      </c>
      <c r="EU13" s="29" t="str">
        <f t="shared" si="105"/>
        <v/>
      </c>
      <c r="EV13" s="29" t="str">
        <f t="shared" si="105"/>
        <v/>
      </c>
      <c r="EW13" s="29" t="str">
        <f t="shared" si="105"/>
        <v/>
      </c>
      <c r="EX13" s="29" t="str">
        <f t="shared" si="105"/>
        <v/>
      </c>
      <c r="EY13" s="29" t="str">
        <f t="shared" si="105"/>
        <v/>
      </c>
      <c r="EZ13" s="29" t="str">
        <f t="shared" si="105"/>
        <v/>
      </c>
      <c r="FA13" s="29" t="str">
        <f t="shared" si="105"/>
        <v/>
      </c>
      <c r="FB13" s="29" t="str">
        <f t="shared" si="102"/>
        <v/>
      </c>
      <c r="FC13" s="29" t="str">
        <f t="shared" si="102"/>
        <v/>
      </c>
      <c r="FD13" s="29" t="str">
        <f t="shared" si="102"/>
        <v/>
      </c>
      <c r="FE13" s="29" t="str">
        <f t="shared" si="102"/>
        <v/>
      </c>
      <c r="FF13" s="29" t="str">
        <f t="shared" si="102"/>
        <v/>
      </c>
      <c r="FG13" s="29" t="str">
        <f t="shared" si="102"/>
        <v/>
      </c>
      <c r="FH13" s="29" t="str">
        <f t="shared" si="102"/>
        <v/>
      </c>
      <c r="FI13" s="29" t="str">
        <f t="shared" si="102"/>
        <v/>
      </c>
      <c r="FJ13" s="29" t="str">
        <f t="shared" si="102"/>
        <v/>
      </c>
      <c r="FK13" s="29" t="str">
        <f t="shared" si="102"/>
        <v/>
      </c>
      <c r="FL13" s="29" t="str">
        <f t="shared" si="102"/>
        <v/>
      </c>
      <c r="FM13" s="29" t="str">
        <f t="shared" si="102"/>
        <v/>
      </c>
      <c r="FN13" s="29" t="str">
        <f t="shared" si="102"/>
        <v/>
      </c>
      <c r="FO13" s="29" t="str">
        <f t="shared" si="102"/>
        <v/>
      </c>
      <c r="FP13" s="29" t="str">
        <f t="shared" si="102"/>
        <v/>
      </c>
      <c r="FQ13" s="29" t="str">
        <f t="shared" si="103"/>
        <v/>
      </c>
      <c r="FR13" s="29" t="str">
        <f t="shared" si="103"/>
        <v/>
      </c>
      <c r="FS13" s="29" t="str">
        <f t="shared" si="103"/>
        <v/>
      </c>
      <c r="FT13" s="29" t="str">
        <f t="shared" si="103"/>
        <v/>
      </c>
      <c r="FU13" s="29" t="str">
        <f t="shared" si="103"/>
        <v/>
      </c>
      <c r="FV13" s="29" t="str">
        <f t="shared" si="103"/>
        <v/>
      </c>
      <c r="FW13" s="29" t="str">
        <f t="shared" si="103"/>
        <v/>
      </c>
      <c r="FX13" s="29" t="str">
        <f t="shared" si="103"/>
        <v/>
      </c>
      <c r="FY13" s="29" t="str">
        <f t="shared" si="103"/>
        <v/>
      </c>
      <c r="FZ13" s="29" t="str">
        <f t="shared" si="103"/>
        <v/>
      </c>
      <c r="GA13" s="29" t="str">
        <f t="shared" si="103"/>
        <v/>
      </c>
      <c r="GB13" s="29" t="str">
        <f t="shared" si="103"/>
        <v/>
      </c>
      <c r="GC13" s="29" t="str">
        <f t="shared" si="103"/>
        <v/>
      </c>
      <c r="GD13" s="29" t="str">
        <f t="shared" si="103"/>
        <v/>
      </c>
      <c r="GE13" s="29" t="str">
        <f t="shared" si="103"/>
        <v/>
      </c>
      <c r="GF13" s="29" t="str">
        <f t="shared" si="103"/>
        <v/>
      </c>
      <c r="GG13" s="30" t="str">
        <f t="shared" si="104"/>
        <v/>
      </c>
    </row>
    <row r="14" spans="1:199" ht="30" customHeight="1" thickTop="1" thickBot="1" x14ac:dyDescent="0.35">
      <c r="A14" s="186">
        <v>8</v>
      </c>
      <c r="B14" s="191">
        <v>12</v>
      </c>
      <c r="C14" s="196">
        <v>1088338</v>
      </c>
      <c r="D14" s="203" t="s">
        <v>110</v>
      </c>
      <c r="E14" s="203" t="s">
        <v>111</v>
      </c>
      <c r="F14" s="213" t="s">
        <v>164</v>
      </c>
      <c r="G14" s="213" t="s">
        <v>163</v>
      </c>
      <c r="H14" s="218"/>
      <c r="I14" s="212" t="s">
        <v>151</v>
      </c>
      <c r="J14" s="222" t="s">
        <v>173</v>
      </c>
      <c r="K14" s="214"/>
      <c r="L14" s="219" t="s">
        <v>156</v>
      </c>
      <c r="M14" s="216">
        <v>44011</v>
      </c>
      <c r="N14" s="217">
        <v>44013</v>
      </c>
      <c r="O14" s="199" t="str">
        <f t="shared" si="0"/>
        <v/>
      </c>
      <c r="P14" s="40"/>
      <c r="Q14" s="49"/>
      <c r="R14" s="116"/>
      <c r="S14" s="54"/>
      <c r="T14" s="6"/>
      <c r="U14" s="49"/>
      <c r="V14" s="115"/>
      <c r="W14" s="54">
        <v>15</v>
      </c>
      <c r="X14" s="6"/>
      <c r="Y14" s="144" t="s">
        <v>176</v>
      </c>
      <c r="Z14" s="130" t="s">
        <v>174</v>
      </c>
      <c r="AA14" s="55">
        <v>10</v>
      </c>
      <c r="AB14" s="16"/>
      <c r="AC14" s="5">
        <f t="shared" si="99"/>
        <v>8</v>
      </c>
      <c r="AD14" s="49" t="s">
        <v>10</v>
      </c>
      <c r="AE14" s="72" t="s">
        <v>124</v>
      </c>
      <c r="AF14" s="55">
        <v>5</v>
      </c>
      <c r="AG14" s="32">
        <f t="shared" si="100"/>
        <v>33</v>
      </c>
      <c r="AH14" s="65">
        <v>8</v>
      </c>
      <c r="AI14" s="72" t="s">
        <v>149</v>
      </c>
      <c r="AJ14" s="54">
        <v>5</v>
      </c>
      <c r="AK14" s="32">
        <f t="shared" si="101"/>
        <v>58</v>
      </c>
      <c r="AL14" s="65" t="s">
        <v>39</v>
      </c>
      <c r="AM14" s="71"/>
      <c r="AN14" s="54">
        <v>5</v>
      </c>
      <c r="AO14" s="6"/>
      <c r="AP14" s="99" t="str">
        <f t="shared" si="1"/>
        <v/>
      </c>
      <c r="AQ14" s="100" t="str">
        <f t="shared" si="2"/>
        <v/>
      </c>
      <c r="AR14" s="100" t="str">
        <f t="shared" si="3"/>
        <v/>
      </c>
      <c r="AS14" s="101" t="str">
        <f t="shared" si="4"/>
        <v/>
      </c>
      <c r="AT14" s="101" t="str">
        <f t="shared" si="5"/>
        <v/>
      </c>
      <c r="AU14" s="102" t="str">
        <f t="shared" si="6"/>
        <v/>
      </c>
      <c r="AV14" s="99" t="str">
        <f t="shared" si="7"/>
        <v/>
      </c>
      <c r="AW14" s="100" t="str">
        <f t="shared" si="8"/>
        <v/>
      </c>
      <c r="AX14" s="100" t="str">
        <f t="shared" si="9"/>
        <v/>
      </c>
      <c r="AY14" s="101" t="str">
        <f t="shared" si="10"/>
        <v/>
      </c>
      <c r="AZ14" s="101" t="str">
        <f t="shared" si="11"/>
        <v/>
      </c>
      <c r="BA14" s="102" t="str">
        <f t="shared" si="12"/>
        <v/>
      </c>
      <c r="BB14" s="99" t="str">
        <f t="shared" si="13"/>
        <v/>
      </c>
      <c r="BC14" s="100" t="str">
        <f t="shared" si="14"/>
        <v/>
      </c>
      <c r="BD14" s="100" t="str">
        <f t="shared" si="15"/>
        <v/>
      </c>
      <c r="BE14" s="101" t="str">
        <f t="shared" si="16"/>
        <v/>
      </c>
      <c r="BF14" s="101" t="str">
        <f t="shared" si="17"/>
        <v/>
      </c>
      <c r="BG14" s="102" t="str">
        <f t="shared" si="18"/>
        <v/>
      </c>
      <c r="BH14" s="99" t="str">
        <f t="shared" si="19"/>
        <v/>
      </c>
      <c r="BI14" s="100" t="str">
        <f t="shared" si="20"/>
        <v/>
      </c>
      <c r="BJ14" s="100" t="str">
        <f t="shared" si="21"/>
        <v/>
      </c>
      <c r="BK14" s="101" t="str">
        <f t="shared" si="22"/>
        <v/>
      </c>
      <c r="BL14" s="101">
        <f t="shared" si="23"/>
        <v>0</v>
      </c>
      <c r="BM14" s="102" t="str">
        <f t="shared" si="24"/>
        <v/>
      </c>
      <c r="BN14" s="99" t="str">
        <f t="shared" si="25"/>
        <v/>
      </c>
      <c r="BO14" s="100" t="str">
        <f t="shared" si="26"/>
        <v/>
      </c>
      <c r="BP14" s="100" t="str">
        <f t="shared" si="27"/>
        <v>89</v>
      </c>
      <c r="BQ14" s="101" t="str">
        <f t="shared" si="28"/>
        <v/>
      </c>
      <c r="BR14" s="101" t="str">
        <f t="shared" si="29"/>
        <v/>
      </c>
      <c r="BS14" s="102" t="str">
        <f t="shared" si="30"/>
        <v/>
      </c>
      <c r="BT14" s="99" t="str">
        <f t="shared" si="31"/>
        <v/>
      </c>
      <c r="BU14" s="100" t="str">
        <f t="shared" si="32"/>
        <v/>
      </c>
      <c r="BV14" s="100" t="str">
        <f t="shared" si="33"/>
        <v/>
      </c>
      <c r="BW14" s="101" t="str">
        <f t="shared" si="34"/>
        <v/>
      </c>
      <c r="BX14" s="101" t="str">
        <f t="shared" si="35"/>
        <v/>
      </c>
      <c r="BY14" s="102" t="str">
        <f t="shared" si="36"/>
        <v/>
      </c>
      <c r="BZ14" s="99" t="str">
        <f t="shared" si="37"/>
        <v/>
      </c>
      <c r="CA14" s="100" t="str">
        <f t="shared" si="38"/>
        <v/>
      </c>
      <c r="CB14" s="100" t="str">
        <f t="shared" si="39"/>
        <v/>
      </c>
      <c r="CC14" s="101" t="str">
        <f t="shared" si="40"/>
        <v/>
      </c>
      <c r="CD14" s="101" t="str">
        <f t="shared" si="41"/>
        <v>%</v>
      </c>
      <c r="CE14" s="102" t="str">
        <f t="shared" si="42"/>
        <v/>
      </c>
      <c r="CF14" s="99" t="str">
        <f t="shared" si="43"/>
        <v/>
      </c>
      <c r="CG14" s="100" t="str">
        <f t="shared" si="44"/>
        <v/>
      </c>
      <c r="CH14" s="100" t="str">
        <f t="shared" si="45"/>
        <v/>
      </c>
      <c r="CI14" s="101" t="str">
        <f t="shared" si="46"/>
        <v/>
      </c>
      <c r="CJ14" s="101" t="str">
        <f t="shared" si="47"/>
        <v/>
      </c>
      <c r="CK14" s="102" t="str">
        <f t="shared" si="48"/>
        <v/>
      </c>
      <c r="CL14" s="15"/>
      <c r="CM14" s="26" t="str">
        <f t="shared" si="97"/>
        <v>089%</v>
      </c>
      <c r="CN14" s="27" t="str">
        <f t="shared" si="49"/>
        <v/>
      </c>
      <c r="CO14" s="27" t="str">
        <f t="shared" si="50"/>
        <v/>
      </c>
      <c r="CP14" s="27" t="str">
        <f t="shared" si="51"/>
        <v/>
      </c>
      <c r="CQ14" s="27" t="str">
        <f t="shared" si="52"/>
        <v/>
      </c>
      <c r="CR14" s="27" t="str">
        <f t="shared" si="53"/>
        <v/>
      </c>
      <c r="CS14" s="27" t="str">
        <f t="shared" si="54"/>
        <v/>
      </c>
      <c r="CT14" s="27" t="str">
        <f t="shared" si="55"/>
        <v/>
      </c>
      <c r="CU14" s="27" t="str">
        <f t="shared" si="56"/>
        <v/>
      </c>
      <c r="CV14" s="27" t="str">
        <f t="shared" si="57"/>
        <v/>
      </c>
      <c r="CW14" s="27" t="str">
        <f t="shared" si="58"/>
        <v/>
      </c>
      <c r="CX14" s="27" t="str">
        <f t="shared" si="59"/>
        <v/>
      </c>
      <c r="CY14" s="27" t="str">
        <f t="shared" si="60"/>
        <v/>
      </c>
      <c r="CZ14" s="27" t="str">
        <f t="shared" si="61"/>
        <v/>
      </c>
      <c r="DA14" s="27" t="str">
        <f t="shared" si="62"/>
        <v/>
      </c>
      <c r="DB14" s="27" t="str">
        <f t="shared" si="63"/>
        <v/>
      </c>
      <c r="DC14" s="27" t="str">
        <f t="shared" si="64"/>
        <v/>
      </c>
      <c r="DD14" s="27" t="str">
        <f t="shared" si="65"/>
        <v/>
      </c>
      <c r="DE14" s="27" t="str">
        <f t="shared" si="66"/>
        <v/>
      </c>
      <c r="DF14" s="27" t="str">
        <f t="shared" si="67"/>
        <v/>
      </c>
      <c r="DG14" s="27" t="str">
        <f t="shared" si="68"/>
        <v/>
      </c>
      <c r="DH14" s="27" t="str">
        <f t="shared" si="69"/>
        <v/>
      </c>
      <c r="DI14" s="27" t="str">
        <f t="shared" si="70"/>
        <v/>
      </c>
      <c r="DJ14" s="27" t="str">
        <f t="shared" si="71"/>
        <v/>
      </c>
      <c r="DK14" s="27" t="str">
        <f t="shared" si="72"/>
        <v/>
      </c>
      <c r="DL14" s="27" t="str">
        <f t="shared" si="73"/>
        <v/>
      </c>
      <c r="DM14" s="27" t="str">
        <f t="shared" si="74"/>
        <v/>
      </c>
      <c r="DN14" s="27" t="str">
        <f t="shared" si="75"/>
        <v/>
      </c>
      <c r="DO14" s="27" t="str">
        <f t="shared" si="76"/>
        <v/>
      </c>
      <c r="DP14" s="27" t="str">
        <f t="shared" si="77"/>
        <v/>
      </c>
      <c r="DQ14" s="27" t="str">
        <f t="shared" si="78"/>
        <v/>
      </c>
      <c r="DR14" s="27" t="str">
        <f t="shared" si="79"/>
        <v/>
      </c>
      <c r="DS14" s="27" t="str">
        <f t="shared" si="80"/>
        <v/>
      </c>
      <c r="DT14" s="27" t="str">
        <f t="shared" si="81"/>
        <v/>
      </c>
      <c r="DU14" s="27" t="str">
        <f t="shared" si="82"/>
        <v/>
      </c>
      <c r="DV14" s="27" t="str">
        <f t="shared" si="83"/>
        <v/>
      </c>
      <c r="DW14" s="27" t="str">
        <f t="shared" si="84"/>
        <v/>
      </c>
      <c r="DX14" s="27" t="str">
        <f t="shared" si="85"/>
        <v/>
      </c>
      <c r="DY14" s="27" t="str">
        <f t="shared" si="86"/>
        <v/>
      </c>
      <c r="DZ14" s="27" t="str">
        <f t="shared" si="87"/>
        <v/>
      </c>
      <c r="EA14" s="27" t="str">
        <f t="shared" si="88"/>
        <v/>
      </c>
      <c r="EB14" s="27" t="str">
        <f t="shared" si="89"/>
        <v/>
      </c>
      <c r="EC14" s="27" t="str">
        <f t="shared" si="90"/>
        <v/>
      </c>
      <c r="ED14" s="27" t="str">
        <f t="shared" si="91"/>
        <v/>
      </c>
      <c r="EE14" s="27" t="str">
        <f t="shared" si="92"/>
        <v/>
      </c>
      <c r="EF14" s="27" t="str">
        <f t="shared" si="93"/>
        <v/>
      </c>
      <c r="EG14" s="27" t="str">
        <f t="shared" si="94"/>
        <v/>
      </c>
      <c r="EH14" s="27" t="str">
        <f t="shared" si="95"/>
        <v/>
      </c>
      <c r="EI14" s="33"/>
      <c r="EJ14" s="17">
        <f t="shared" si="98"/>
        <v>0</v>
      </c>
      <c r="EK14" s="15"/>
      <c r="EL14" s="28" t="str">
        <f t="shared" si="105"/>
        <v>0</v>
      </c>
      <c r="EM14" s="29" t="str">
        <f t="shared" si="105"/>
        <v>8</v>
      </c>
      <c r="EN14" s="29" t="str">
        <f t="shared" si="105"/>
        <v>9</v>
      </c>
      <c r="EO14" s="29" t="str">
        <f t="shared" si="105"/>
        <v>%</v>
      </c>
      <c r="EP14" s="29" t="str">
        <f t="shared" si="105"/>
        <v/>
      </c>
      <c r="EQ14" s="29" t="str">
        <f t="shared" si="105"/>
        <v/>
      </c>
      <c r="ER14" s="29" t="str">
        <f t="shared" si="105"/>
        <v/>
      </c>
      <c r="ES14" s="29" t="str">
        <f t="shared" si="105"/>
        <v/>
      </c>
      <c r="ET14" s="29" t="str">
        <f t="shared" si="105"/>
        <v/>
      </c>
      <c r="EU14" s="29" t="str">
        <f t="shared" si="105"/>
        <v/>
      </c>
      <c r="EV14" s="29" t="str">
        <f t="shared" si="105"/>
        <v/>
      </c>
      <c r="EW14" s="29" t="str">
        <f t="shared" si="105"/>
        <v/>
      </c>
      <c r="EX14" s="29" t="str">
        <f t="shared" si="105"/>
        <v/>
      </c>
      <c r="EY14" s="29" t="str">
        <f t="shared" si="105"/>
        <v/>
      </c>
      <c r="EZ14" s="29" t="str">
        <f t="shared" si="105"/>
        <v/>
      </c>
      <c r="FA14" s="29" t="str">
        <f t="shared" si="105"/>
        <v/>
      </c>
      <c r="FB14" s="29" t="str">
        <f t="shared" si="102"/>
        <v/>
      </c>
      <c r="FC14" s="29" t="str">
        <f t="shared" si="102"/>
        <v/>
      </c>
      <c r="FD14" s="29" t="str">
        <f t="shared" si="102"/>
        <v/>
      </c>
      <c r="FE14" s="29" t="str">
        <f t="shared" si="102"/>
        <v/>
      </c>
      <c r="FF14" s="29" t="str">
        <f t="shared" si="102"/>
        <v/>
      </c>
      <c r="FG14" s="29" t="str">
        <f t="shared" si="102"/>
        <v/>
      </c>
      <c r="FH14" s="29" t="str">
        <f t="shared" si="102"/>
        <v/>
      </c>
      <c r="FI14" s="29" t="str">
        <f t="shared" si="102"/>
        <v/>
      </c>
      <c r="FJ14" s="29" t="str">
        <f t="shared" si="102"/>
        <v/>
      </c>
      <c r="FK14" s="29" t="str">
        <f t="shared" si="102"/>
        <v/>
      </c>
      <c r="FL14" s="29" t="str">
        <f t="shared" si="102"/>
        <v/>
      </c>
      <c r="FM14" s="29" t="str">
        <f t="shared" si="102"/>
        <v/>
      </c>
      <c r="FN14" s="29" t="str">
        <f t="shared" si="102"/>
        <v/>
      </c>
      <c r="FO14" s="29" t="str">
        <f t="shared" si="102"/>
        <v/>
      </c>
      <c r="FP14" s="29" t="str">
        <f t="shared" si="102"/>
        <v/>
      </c>
      <c r="FQ14" s="29" t="str">
        <f t="shared" si="103"/>
        <v/>
      </c>
      <c r="FR14" s="29" t="str">
        <f t="shared" si="103"/>
        <v/>
      </c>
      <c r="FS14" s="29" t="str">
        <f t="shared" si="103"/>
        <v/>
      </c>
      <c r="FT14" s="29" t="str">
        <f t="shared" si="103"/>
        <v/>
      </c>
      <c r="FU14" s="29" t="str">
        <f t="shared" si="103"/>
        <v/>
      </c>
      <c r="FV14" s="29" t="str">
        <f t="shared" si="103"/>
        <v/>
      </c>
      <c r="FW14" s="29" t="str">
        <f t="shared" si="103"/>
        <v/>
      </c>
      <c r="FX14" s="29" t="str">
        <f t="shared" si="103"/>
        <v/>
      </c>
      <c r="FY14" s="29" t="str">
        <f t="shared" si="103"/>
        <v/>
      </c>
      <c r="FZ14" s="29" t="str">
        <f t="shared" si="103"/>
        <v/>
      </c>
      <c r="GA14" s="29" t="str">
        <f t="shared" si="103"/>
        <v/>
      </c>
      <c r="GB14" s="29" t="str">
        <f t="shared" si="103"/>
        <v/>
      </c>
      <c r="GC14" s="29" t="str">
        <f t="shared" si="103"/>
        <v/>
      </c>
      <c r="GD14" s="29" t="str">
        <f t="shared" si="103"/>
        <v/>
      </c>
      <c r="GE14" s="29" t="str">
        <f t="shared" si="103"/>
        <v/>
      </c>
      <c r="GF14" s="29" t="str">
        <f t="shared" si="103"/>
        <v/>
      </c>
      <c r="GG14" s="30" t="str">
        <f t="shared" si="104"/>
        <v/>
      </c>
    </row>
    <row r="15" spans="1:199" ht="30" customHeight="1" thickTop="1" thickBot="1" x14ac:dyDescent="0.35">
      <c r="A15" s="186">
        <v>9</v>
      </c>
      <c r="B15" s="191">
        <v>13</v>
      </c>
      <c r="C15" s="196">
        <v>1088627</v>
      </c>
      <c r="D15" s="203" t="s">
        <v>112</v>
      </c>
      <c r="E15" s="203" t="s">
        <v>113</v>
      </c>
      <c r="F15" s="213" t="s">
        <v>164</v>
      </c>
      <c r="G15" s="213" t="s">
        <v>163</v>
      </c>
      <c r="H15" s="218"/>
      <c r="I15" s="212" t="s">
        <v>150</v>
      </c>
      <c r="J15" s="224" t="s">
        <v>204</v>
      </c>
      <c r="K15" s="214"/>
      <c r="L15" s="219" t="s">
        <v>159</v>
      </c>
      <c r="M15" s="216">
        <v>44013</v>
      </c>
      <c r="N15" s="217">
        <v>44013</v>
      </c>
      <c r="O15" s="199" t="str">
        <f t="shared" si="0"/>
        <v/>
      </c>
      <c r="P15" s="40"/>
      <c r="Q15" s="49"/>
      <c r="R15" s="116"/>
      <c r="S15" s="55"/>
      <c r="T15" s="6"/>
      <c r="U15" s="50"/>
      <c r="V15" s="115"/>
      <c r="W15" s="55">
        <v>15</v>
      </c>
      <c r="X15" s="6"/>
      <c r="Y15" s="50" t="s">
        <v>177</v>
      </c>
      <c r="Z15" s="130" t="s">
        <v>178</v>
      </c>
      <c r="AA15" s="63">
        <v>9</v>
      </c>
      <c r="AB15" s="16"/>
      <c r="AC15" s="5">
        <f t="shared" si="99"/>
        <v>9</v>
      </c>
      <c r="AD15" s="49" t="s">
        <v>12</v>
      </c>
      <c r="AE15" s="72" t="s">
        <v>125</v>
      </c>
      <c r="AF15" s="55">
        <v>5</v>
      </c>
      <c r="AG15" s="32">
        <f t="shared" si="100"/>
        <v>34</v>
      </c>
      <c r="AH15" s="65">
        <v>9</v>
      </c>
      <c r="AI15" s="72" t="s">
        <v>150</v>
      </c>
      <c r="AJ15" s="54">
        <v>5</v>
      </c>
      <c r="AK15" s="32">
        <f t="shared" si="101"/>
        <v>59</v>
      </c>
      <c r="AL15" s="65" t="s">
        <v>60</v>
      </c>
      <c r="AM15" s="71"/>
      <c r="AN15" s="54">
        <v>5</v>
      </c>
      <c r="AO15" s="2"/>
      <c r="AP15" s="99" t="str">
        <f t="shared" si="1"/>
        <v/>
      </c>
      <c r="AQ15" s="100" t="str">
        <f t="shared" si="2"/>
        <v/>
      </c>
      <c r="AR15" s="100" t="str">
        <f t="shared" si="3"/>
        <v/>
      </c>
      <c r="AS15" s="101" t="str">
        <f t="shared" si="4"/>
        <v/>
      </c>
      <c r="AT15" s="101" t="str">
        <f t="shared" si="5"/>
        <v/>
      </c>
      <c r="AU15" s="102" t="str">
        <f t="shared" si="6"/>
        <v/>
      </c>
      <c r="AV15" s="99" t="str">
        <f t="shared" si="7"/>
        <v/>
      </c>
      <c r="AW15" s="100" t="str">
        <f t="shared" si="8"/>
        <v/>
      </c>
      <c r="AX15" s="100" t="str">
        <f t="shared" si="9"/>
        <v/>
      </c>
      <c r="AY15" s="101" t="str">
        <f t="shared" si="10"/>
        <v/>
      </c>
      <c r="AZ15" s="101" t="str">
        <f t="shared" si="11"/>
        <v/>
      </c>
      <c r="BA15" s="102" t="str">
        <f t="shared" si="12"/>
        <v/>
      </c>
      <c r="BB15" s="99" t="str">
        <f t="shared" si="13"/>
        <v/>
      </c>
      <c r="BC15" s="100" t="str">
        <f t="shared" si="14"/>
        <v/>
      </c>
      <c r="BD15" s="100" t="str">
        <f t="shared" si="15"/>
        <v/>
      </c>
      <c r="BE15" s="101" t="str">
        <f t="shared" si="16"/>
        <v/>
      </c>
      <c r="BF15" s="101" t="str">
        <f t="shared" si="17"/>
        <v/>
      </c>
      <c r="BG15" s="102" t="str">
        <f t="shared" si="18"/>
        <v/>
      </c>
      <c r="BH15" s="99" t="str">
        <f t="shared" si="19"/>
        <v/>
      </c>
      <c r="BI15" s="100" t="str">
        <f t="shared" si="20"/>
        <v/>
      </c>
      <c r="BJ15" s="100" t="str">
        <f t="shared" si="21"/>
        <v/>
      </c>
      <c r="BK15" s="101" t="str">
        <f t="shared" si="22"/>
        <v/>
      </c>
      <c r="BL15" s="101">
        <f t="shared" si="23"/>
        <v>9</v>
      </c>
      <c r="BM15" s="102" t="str">
        <f t="shared" si="24"/>
        <v/>
      </c>
      <c r="BN15" s="99" t="str">
        <f t="shared" si="25"/>
        <v/>
      </c>
      <c r="BO15" s="100" t="str">
        <f t="shared" si="26"/>
        <v/>
      </c>
      <c r="BP15" s="100" t="str">
        <f t="shared" si="27"/>
        <v>ΣΦ</v>
      </c>
      <c r="BQ15" s="101" t="str">
        <f t="shared" si="28"/>
        <v/>
      </c>
      <c r="BR15" s="101" t="str">
        <f t="shared" si="29"/>
        <v/>
      </c>
      <c r="BS15" s="102" t="str">
        <f t="shared" si="30"/>
        <v/>
      </c>
      <c r="BT15" s="99" t="str">
        <f t="shared" si="31"/>
        <v/>
      </c>
      <c r="BU15" s="100" t="str">
        <f t="shared" si="32"/>
        <v/>
      </c>
      <c r="BV15" s="100" t="str">
        <f t="shared" si="33"/>
        <v/>
      </c>
      <c r="BW15" s="101" t="str">
        <f t="shared" si="34"/>
        <v/>
      </c>
      <c r="BX15" s="101" t="str">
        <f t="shared" si="35"/>
        <v/>
      </c>
      <c r="BY15" s="102" t="str">
        <f t="shared" si="36"/>
        <v/>
      </c>
      <c r="BZ15" s="99" t="str">
        <f t="shared" si="37"/>
        <v/>
      </c>
      <c r="CA15" s="100" t="str">
        <f t="shared" si="38"/>
        <v/>
      </c>
      <c r="CB15" s="100" t="str">
        <f t="shared" si="39"/>
        <v/>
      </c>
      <c r="CC15" s="101" t="str">
        <f t="shared" si="40"/>
        <v/>
      </c>
      <c r="CD15" s="101" t="str">
        <f t="shared" si="41"/>
        <v>Ω</v>
      </c>
      <c r="CE15" s="102" t="str">
        <f t="shared" si="42"/>
        <v/>
      </c>
      <c r="CF15" s="99" t="str">
        <f t="shared" si="43"/>
        <v/>
      </c>
      <c r="CG15" s="100" t="str">
        <f t="shared" si="44"/>
        <v/>
      </c>
      <c r="CH15" s="100" t="str">
        <f t="shared" si="45"/>
        <v/>
      </c>
      <c r="CI15" s="101" t="str">
        <f t="shared" si="46"/>
        <v/>
      </c>
      <c r="CJ15" s="101" t="str">
        <f t="shared" si="47"/>
        <v/>
      </c>
      <c r="CK15" s="102" t="str">
        <f t="shared" si="48"/>
        <v/>
      </c>
      <c r="CL15" s="15"/>
      <c r="CM15" s="26" t="str">
        <f t="shared" si="97"/>
        <v>9ΣΦΩ</v>
      </c>
      <c r="CN15" s="27" t="str">
        <f t="shared" si="49"/>
        <v/>
      </c>
      <c r="CO15" s="27" t="str">
        <f t="shared" si="50"/>
        <v/>
      </c>
      <c r="CP15" s="27" t="str">
        <f t="shared" si="51"/>
        <v/>
      </c>
      <c r="CQ15" s="27" t="str">
        <f t="shared" si="52"/>
        <v/>
      </c>
      <c r="CR15" s="27" t="str">
        <f t="shared" si="53"/>
        <v/>
      </c>
      <c r="CS15" s="27" t="str">
        <f t="shared" si="54"/>
        <v/>
      </c>
      <c r="CT15" s="27" t="str">
        <f t="shared" si="55"/>
        <v/>
      </c>
      <c r="CU15" s="27" t="str">
        <f t="shared" si="56"/>
        <v/>
      </c>
      <c r="CV15" s="27" t="str">
        <f t="shared" si="57"/>
        <v/>
      </c>
      <c r="CW15" s="27" t="str">
        <f t="shared" si="58"/>
        <v/>
      </c>
      <c r="CX15" s="27" t="str">
        <f t="shared" si="59"/>
        <v/>
      </c>
      <c r="CY15" s="27" t="str">
        <f t="shared" si="60"/>
        <v/>
      </c>
      <c r="CZ15" s="27" t="str">
        <f t="shared" si="61"/>
        <v/>
      </c>
      <c r="DA15" s="27" t="str">
        <f t="shared" si="62"/>
        <v/>
      </c>
      <c r="DB15" s="27" t="str">
        <f t="shared" si="63"/>
        <v/>
      </c>
      <c r="DC15" s="27" t="str">
        <f t="shared" si="64"/>
        <v/>
      </c>
      <c r="DD15" s="27" t="str">
        <f t="shared" si="65"/>
        <v/>
      </c>
      <c r="DE15" s="27" t="str">
        <f t="shared" si="66"/>
        <v/>
      </c>
      <c r="DF15" s="27" t="str">
        <f t="shared" si="67"/>
        <v/>
      </c>
      <c r="DG15" s="27" t="str">
        <f t="shared" si="68"/>
        <v/>
      </c>
      <c r="DH15" s="27" t="str">
        <f t="shared" si="69"/>
        <v/>
      </c>
      <c r="DI15" s="27" t="str">
        <f t="shared" si="70"/>
        <v/>
      </c>
      <c r="DJ15" s="27" t="str">
        <f t="shared" si="71"/>
        <v/>
      </c>
      <c r="DK15" s="27" t="str">
        <f t="shared" si="72"/>
        <v/>
      </c>
      <c r="DL15" s="27" t="str">
        <f t="shared" si="73"/>
        <v/>
      </c>
      <c r="DM15" s="27" t="str">
        <f t="shared" si="74"/>
        <v/>
      </c>
      <c r="DN15" s="27" t="str">
        <f t="shared" si="75"/>
        <v/>
      </c>
      <c r="DO15" s="27" t="str">
        <f t="shared" si="76"/>
        <v/>
      </c>
      <c r="DP15" s="27" t="str">
        <f t="shared" si="77"/>
        <v/>
      </c>
      <c r="DQ15" s="27" t="str">
        <f t="shared" si="78"/>
        <v/>
      </c>
      <c r="DR15" s="27" t="str">
        <f t="shared" si="79"/>
        <v/>
      </c>
      <c r="DS15" s="27" t="str">
        <f t="shared" si="80"/>
        <v/>
      </c>
      <c r="DT15" s="27" t="str">
        <f t="shared" si="81"/>
        <v/>
      </c>
      <c r="DU15" s="27" t="str">
        <f t="shared" si="82"/>
        <v/>
      </c>
      <c r="DV15" s="27" t="str">
        <f t="shared" si="83"/>
        <v/>
      </c>
      <c r="DW15" s="27" t="str">
        <f t="shared" si="84"/>
        <v/>
      </c>
      <c r="DX15" s="27" t="str">
        <f t="shared" si="85"/>
        <v/>
      </c>
      <c r="DY15" s="27" t="str">
        <f t="shared" si="86"/>
        <v/>
      </c>
      <c r="DZ15" s="27" t="str">
        <f t="shared" si="87"/>
        <v/>
      </c>
      <c r="EA15" s="27" t="str">
        <f t="shared" si="88"/>
        <v/>
      </c>
      <c r="EB15" s="27" t="str">
        <f t="shared" si="89"/>
        <v/>
      </c>
      <c r="EC15" s="27" t="str">
        <f t="shared" si="90"/>
        <v/>
      </c>
      <c r="ED15" s="27" t="str">
        <f t="shared" si="91"/>
        <v/>
      </c>
      <c r="EE15" s="27" t="str">
        <f t="shared" si="92"/>
        <v/>
      </c>
      <c r="EF15" s="27" t="str">
        <f t="shared" si="93"/>
        <v/>
      </c>
      <c r="EG15" s="27" t="str">
        <f t="shared" si="94"/>
        <v/>
      </c>
      <c r="EH15" s="27" t="str">
        <f t="shared" si="95"/>
        <v/>
      </c>
      <c r="EI15" s="33"/>
      <c r="EJ15" s="17">
        <f t="shared" si="98"/>
        <v>0</v>
      </c>
      <c r="EK15" s="15"/>
      <c r="EL15" s="28" t="str">
        <f t="shared" si="105"/>
        <v>9</v>
      </c>
      <c r="EM15" s="29" t="str">
        <f t="shared" si="105"/>
        <v>Σ</v>
      </c>
      <c r="EN15" s="29" t="str">
        <f t="shared" si="105"/>
        <v>Φ</v>
      </c>
      <c r="EO15" s="29" t="str">
        <f t="shared" si="105"/>
        <v>Ω</v>
      </c>
      <c r="EP15" s="29" t="str">
        <f t="shared" si="105"/>
        <v/>
      </c>
      <c r="EQ15" s="29" t="str">
        <f t="shared" si="105"/>
        <v/>
      </c>
      <c r="ER15" s="29" t="str">
        <f t="shared" si="105"/>
        <v/>
      </c>
      <c r="ES15" s="29" t="str">
        <f t="shared" si="105"/>
        <v/>
      </c>
      <c r="ET15" s="29" t="str">
        <f t="shared" si="105"/>
        <v/>
      </c>
      <c r="EU15" s="29" t="str">
        <f t="shared" si="105"/>
        <v/>
      </c>
      <c r="EV15" s="29" t="str">
        <f t="shared" si="105"/>
        <v/>
      </c>
      <c r="EW15" s="29" t="str">
        <f t="shared" si="105"/>
        <v/>
      </c>
      <c r="EX15" s="29" t="str">
        <f t="shared" si="105"/>
        <v/>
      </c>
      <c r="EY15" s="29" t="str">
        <f t="shared" si="105"/>
        <v/>
      </c>
      <c r="EZ15" s="29" t="str">
        <f t="shared" si="105"/>
        <v/>
      </c>
      <c r="FA15" s="29" t="str">
        <f t="shared" si="105"/>
        <v/>
      </c>
      <c r="FB15" s="29" t="str">
        <f t="shared" si="102"/>
        <v/>
      </c>
      <c r="FC15" s="29" t="str">
        <f t="shared" si="102"/>
        <v/>
      </c>
      <c r="FD15" s="29" t="str">
        <f t="shared" si="102"/>
        <v/>
      </c>
      <c r="FE15" s="29" t="str">
        <f t="shared" si="102"/>
        <v/>
      </c>
      <c r="FF15" s="29" t="str">
        <f t="shared" si="102"/>
        <v/>
      </c>
      <c r="FG15" s="29" t="str">
        <f t="shared" si="102"/>
        <v/>
      </c>
      <c r="FH15" s="29" t="str">
        <f t="shared" si="102"/>
        <v/>
      </c>
      <c r="FI15" s="29" t="str">
        <f t="shared" si="102"/>
        <v/>
      </c>
      <c r="FJ15" s="29" t="str">
        <f t="shared" si="102"/>
        <v/>
      </c>
      <c r="FK15" s="29" t="str">
        <f t="shared" si="102"/>
        <v/>
      </c>
      <c r="FL15" s="29" t="str">
        <f t="shared" si="102"/>
        <v/>
      </c>
      <c r="FM15" s="29" t="str">
        <f t="shared" si="102"/>
        <v/>
      </c>
      <c r="FN15" s="29" t="str">
        <f t="shared" si="102"/>
        <v/>
      </c>
      <c r="FO15" s="29" t="str">
        <f t="shared" si="102"/>
        <v/>
      </c>
      <c r="FP15" s="29" t="str">
        <f t="shared" si="102"/>
        <v/>
      </c>
      <c r="FQ15" s="29" t="str">
        <f t="shared" si="103"/>
        <v/>
      </c>
      <c r="FR15" s="29" t="str">
        <f t="shared" si="103"/>
        <v/>
      </c>
      <c r="FS15" s="29" t="str">
        <f t="shared" si="103"/>
        <v/>
      </c>
      <c r="FT15" s="29" t="str">
        <f t="shared" si="103"/>
        <v/>
      </c>
      <c r="FU15" s="29" t="str">
        <f t="shared" si="103"/>
        <v/>
      </c>
      <c r="FV15" s="29" t="str">
        <f t="shared" si="103"/>
        <v/>
      </c>
      <c r="FW15" s="29" t="str">
        <f t="shared" si="103"/>
        <v/>
      </c>
      <c r="FX15" s="29" t="str">
        <f t="shared" si="103"/>
        <v/>
      </c>
      <c r="FY15" s="29" t="str">
        <f t="shared" si="103"/>
        <v/>
      </c>
      <c r="FZ15" s="29" t="str">
        <f t="shared" si="103"/>
        <v/>
      </c>
      <c r="GA15" s="29" t="str">
        <f t="shared" si="103"/>
        <v/>
      </c>
      <c r="GB15" s="29" t="str">
        <f t="shared" si="103"/>
        <v/>
      </c>
      <c r="GC15" s="29" t="str">
        <f t="shared" si="103"/>
        <v/>
      </c>
      <c r="GD15" s="29" t="str">
        <f t="shared" si="103"/>
        <v/>
      </c>
      <c r="GE15" s="29" t="str">
        <f t="shared" si="103"/>
        <v/>
      </c>
      <c r="GF15" s="29" t="str">
        <f t="shared" si="103"/>
        <v/>
      </c>
      <c r="GG15" s="30" t="str">
        <f t="shared" si="104"/>
        <v/>
      </c>
    </row>
    <row r="16" spans="1:199" ht="30" customHeight="1" thickTop="1" thickBot="1" x14ac:dyDescent="0.35">
      <c r="A16" s="187">
        <v>10</v>
      </c>
      <c r="B16" s="191">
        <v>14</v>
      </c>
      <c r="C16" s="193">
        <v>1082873</v>
      </c>
      <c r="D16" s="203" t="s">
        <v>114</v>
      </c>
      <c r="E16" s="205" t="s">
        <v>115</v>
      </c>
      <c r="F16" s="213" t="s">
        <v>165</v>
      </c>
      <c r="G16" s="212" t="s">
        <v>156</v>
      </c>
      <c r="H16" s="212" t="s">
        <v>159</v>
      </c>
      <c r="I16" s="222" t="s">
        <v>149</v>
      </c>
      <c r="J16" s="223" t="s">
        <v>175</v>
      </c>
      <c r="K16" s="213" t="s">
        <v>123</v>
      </c>
      <c r="L16" s="219" t="s">
        <v>160</v>
      </c>
      <c r="M16" s="216">
        <v>44012</v>
      </c>
      <c r="N16" s="217">
        <v>44012</v>
      </c>
      <c r="O16" s="199" t="str">
        <f t="shared" si="0"/>
        <v/>
      </c>
      <c r="P16" s="40"/>
      <c r="Q16" s="49"/>
      <c r="R16" s="116"/>
      <c r="S16" s="55"/>
      <c r="T16" s="6"/>
      <c r="U16" s="50"/>
      <c r="V16" s="115"/>
      <c r="W16" s="55">
        <v>15</v>
      </c>
      <c r="X16" s="6"/>
      <c r="Y16" s="49" t="s">
        <v>84</v>
      </c>
      <c r="Z16" s="130" t="s">
        <v>179</v>
      </c>
      <c r="AA16" s="63">
        <v>10</v>
      </c>
      <c r="AB16" s="16"/>
      <c r="AC16" s="5">
        <f t="shared" si="99"/>
        <v>10</v>
      </c>
      <c r="AD16" s="49" t="s">
        <v>13</v>
      </c>
      <c r="AE16" s="72" t="s">
        <v>126</v>
      </c>
      <c r="AF16" s="55">
        <v>5</v>
      </c>
      <c r="AG16" s="32">
        <f t="shared" si="100"/>
        <v>35</v>
      </c>
      <c r="AH16" s="65">
        <v>0</v>
      </c>
      <c r="AI16" s="72" t="s">
        <v>151</v>
      </c>
      <c r="AJ16" s="54">
        <v>5</v>
      </c>
      <c r="AK16" s="32">
        <f t="shared" si="101"/>
        <v>60</v>
      </c>
      <c r="AL16" s="65" t="s">
        <v>61</v>
      </c>
      <c r="AM16" s="72"/>
      <c r="AN16" s="54">
        <v>5</v>
      </c>
      <c r="AO16" s="2"/>
      <c r="AP16" s="99" t="str">
        <f t="shared" si="1"/>
        <v/>
      </c>
      <c r="AQ16" s="100" t="str">
        <f t="shared" si="2"/>
        <v/>
      </c>
      <c r="AR16" s="100" t="str">
        <f t="shared" si="3"/>
        <v/>
      </c>
      <c r="AS16" s="101" t="str">
        <f t="shared" si="4"/>
        <v/>
      </c>
      <c r="AT16" s="101" t="str">
        <f t="shared" si="5"/>
        <v/>
      </c>
      <c r="AU16" s="102" t="str">
        <f t="shared" si="6"/>
        <v/>
      </c>
      <c r="AV16" s="99" t="str">
        <f t="shared" si="7"/>
        <v/>
      </c>
      <c r="AW16" s="100" t="str">
        <f t="shared" si="8"/>
        <v/>
      </c>
      <c r="AX16" s="100" t="str">
        <f t="shared" si="9"/>
        <v/>
      </c>
      <c r="AY16" s="101" t="str">
        <f t="shared" si="10"/>
        <v/>
      </c>
      <c r="AZ16" s="101" t="str">
        <f t="shared" si="11"/>
        <v>%</v>
      </c>
      <c r="BA16" s="102" t="str">
        <f t="shared" si="12"/>
        <v/>
      </c>
      <c r="BB16" s="99" t="str">
        <f t="shared" si="13"/>
        <v/>
      </c>
      <c r="BC16" s="100" t="str">
        <f t="shared" si="14"/>
        <v/>
      </c>
      <c r="BD16" s="100" t="str">
        <f t="shared" si="15"/>
        <v/>
      </c>
      <c r="BE16" s="101" t="str">
        <f t="shared" si="16"/>
        <v/>
      </c>
      <c r="BF16" s="101" t="str">
        <f t="shared" si="17"/>
        <v>Ω</v>
      </c>
      <c r="BG16" s="102" t="str">
        <f t="shared" si="18"/>
        <v/>
      </c>
      <c r="BH16" s="99" t="str">
        <f t="shared" si="19"/>
        <v/>
      </c>
      <c r="BI16" s="100" t="str">
        <f t="shared" si="20"/>
        <v/>
      </c>
      <c r="BJ16" s="100" t="str">
        <f t="shared" si="21"/>
        <v/>
      </c>
      <c r="BK16" s="101" t="str">
        <f t="shared" si="22"/>
        <v/>
      </c>
      <c r="BL16" s="101">
        <f t="shared" si="23"/>
        <v>8</v>
      </c>
      <c r="BM16" s="102" t="str">
        <f t="shared" si="24"/>
        <v/>
      </c>
      <c r="BN16" s="99" t="str">
        <f t="shared" si="25"/>
        <v/>
      </c>
      <c r="BO16" s="100" t="str">
        <f t="shared" si="26"/>
        <v/>
      </c>
      <c r="BP16" s="100" t="str">
        <f t="shared" si="27"/>
        <v>0!</v>
      </c>
      <c r="BQ16" s="101" t="str">
        <f t="shared" si="28"/>
        <v/>
      </c>
      <c r="BR16" s="101" t="str">
        <f t="shared" si="29"/>
        <v/>
      </c>
      <c r="BS16" s="102" t="str">
        <f t="shared" si="30"/>
        <v/>
      </c>
      <c r="BT16" s="99" t="str">
        <f t="shared" si="31"/>
        <v/>
      </c>
      <c r="BU16" s="100" t="str">
        <f t="shared" si="32"/>
        <v/>
      </c>
      <c r="BV16" s="100" t="str">
        <f t="shared" si="33"/>
        <v/>
      </c>
      <c r="BW16" s="101" t="str">
        <f t="shared" si="34"/>
        <v>G</v>
      </c>
      <c r="BX16" s="101" t="str">
        <f t="shared" si="35"/>
        <v/>
      </c>
      <c r="BY16" s="102" t="str">
        <f t="shared" si="36"/>
        <v/>
      </c>
      <c r="BZ16" s="99" t="str">
        <f t="shared" si="37"/>
        <v/>
      </c>
      <c r="CA16" s="100" t="str">
        <f t="shared" si="38"/>
        <v/>
      </c>
      <c r="CB16" s="100" t="str">
        <f t="shared" si="39"/>
        <v/>
      </c>
      <c r="CC16" s="101" t="str">
        <f t="shared" si="40"/>
        <v/>
      </c>
      <c r="CD16" s="101" t="str">
        <f t="shared" si="41"/>
        <v>β</v>
      </c>
      <c r="CE16" s="102" t="str">
        <f t="shared" si="42"/>
        <v/>
      </c>
      <c r="CF16" s="99" t="str">
        <f t="shared" si="43"/>
        <v/>
      </c>
      <c r="CG16" s="100" t="str">
        <f t="shared" si="44"/>
        <v/>
      </c>
      <c r="CH16" s="100" t="str">
        <f t="shared" si="45"/>
        <v/>
      </c>
      <c r="CI16" s="101" t="str">
        <f t="shared" si="46"/>
        <v/>
      </c>
      <c r="CJ16" s="101" t="str">
        <f t="shared" si="47"/>
        <v/>
      </c>
      <c r="CK16" s="102" t="str">
        <f t="shared" si="48"/>
        <v/>
      </c>
      <c r="CL16" s="15"/>
      <c r="CM16" s="26" t="str">
        <f t="shared" si="97"/>
        <v>%Ω80!Gβ</v>
      </c>
      <c r="CN16" s="27" t="str">
        <f t="shared" si="49"/>
        <v/>
      </c>
      <c r="CO16" s="27" t="str">
        <f t="shared" si="50"/>
        <v/>
      </c>
      <c r="CP16" s="27" t="str">
        <f t="shared" si="51"/>
        <v/>
      </c>
      <c r="CQ16" s="27" t="str">
        <f t="shared" si="52"/>
        <v/>
      </c>
      <c r="CR16" s="27" t="str">
        <f t="shared" si="53"/>
        <v/>
      </c>
      <c r="CS16" s="27" t="str">
        <f t="shared" si="54"/>
        <v/>
      </c>
      <c r="CT16" s="27" t="str">
        <f t="shared" si="55"/>
        <v/>
      </c>
      <c r="CU16" s="27" t="str">
        <f t="shared" si="56"/>
        <v/>
      </c>
      <c r="CV16" s="27" t="str">
        <f t="shared" si="57"/>
        <v/>
      </c>
      <c r="CW16" s="27" t="str">
        <f t="shared" si="58"/>
        <v/>
      </c>
      <c r="CX16" s="27" t="str">
        <f t="shared" si="59"/>
        <v/>
      </c>
      <c r="CY16" s="27" t="str">
        <f t="shared" si="60"/>
        <v/>
      </c>
      <c r="CZ16" s="27" t="str">
        <f t="shared" si="61"/>
        <v/>
      </c>
      <c r="DA16" s="27" t="str">
        <f t="shared" si="62"/>
        <v/>
      </c>
      <c r="DB16" s="27" t="str">
        <f t="shared" si="63"/>
        <v/>
      </c>
      <c r="DC16" s="27" t="str">
        <f t="shared" si="64"/>
        <v/>
      </c>
      <c r="DD16" s="27" t="str">
        <f t="shared" si="65"/>
        <v/>
      </c>
      <c r="DE16" s="27" t="str">
        <f t="shared" si="66"/>
        <v/>
      </c>
      <c r="DF16" s="27" t="str">
        <f t="shared" si="67"/>
        <v/>
      </c>
      <c r="DG16" s="27" t="str">
        <f t="shared" si="68"/>
        <v/>
      </c>
      <c r="DH16" s="27" t="str">
        <f t="shared" si="69"/>
        <v/>
      </c>
      <c r="DI16" s="27" t="str">
        <f t="shared" si="70"/>
        <v/>
      </c>
      <c r="DJ16" s="27" t="str">
        <f t="shared" si="71"/>
        <v/>
      </c>
      <c r="DK16" s="27" t="str">
        <f t="shared" si="72"/>
        <v/>
      </c>
      <c r="DL16" s="27" t="str">
        <f t="shared" si="73"/>
        <v/>
      </c>
      <c r="DM16" s="27" t="str">
        <f t="shared" si="74"/>
        <v/>
      </c>
      <c r="DN16" s="27" t="str">
        <f t="shared" si="75"/>
        <v/>
      </c>
      <c r="DO16" s="27" t="str">
        <f t="shared" si="76"/>
        <v/>
      </c>
      <c r="DP16" s="27" t="str">
        <f t="shared" si="77"/>
        <v/>
      </c>
      <c r="DQ16" s="27" t="str">
        <f t="shared" si="78"/>
        <v/>
      </c>
      <c r="DR16" s="27" t="str">
        <f t="shared" si="79"/>
        <v/>
      </c>
      <c r="DS16" s="27" t="str">
        <f t="shared" si="80"/>
        <v/>
      </c>
      <c r="DT16" s="27" t="str">
        <f t="shared" si="81"/>
        <v/>
      </c>
      <c r="DU16" s="27" t="str">
        <f t="shared" si="82"/>
        <v/>
      </c>
      <c r="DV16" s="27" t="str">
        <f t="shared" si="83"/>
        <v/>
      </c>
      <c r="DW16" s="27" t="str">
        <f t="shared" si="84"/>
        <v/>
      </c>
      <c r="DX16" s="27" t="str">
        <f t="shared" si="85"/>
        <v/>
      </c>
      <c r="DY16" s="27" t="str">
        <f t="shared" si="86"/>
        <v/>
      </c>
      <c r="DZ16" s="27" t="str">
        <f t="shared" si="87"/>
        <v/>
      </c>
      <c r="EA16" s="27" t="str">
        <f t="shared" si="88"/>
        <v/>
      </c>
      <c r="EB16" s="27" t="str">
        <f t="shared" si="89"/>
        <v/>
      </c>
      <c r="EC16" s="27" t="str">
        <f t="shared" si="90"/>
        <v/>
      </c>
      <c r="ED16" s="27" t="str">
        <f t="shared" si="91"/>
        <v/>
      </c>
      <c r="EE16" s="27" t="str">
        <f t="shared" si="92"/>
        <v/>
      </c>
      <c r="EF16" s="27" t="str">
        <f t="shared" si="93"/>
        <v/>
      </c>
      <c r="EG16" s="27" t="str">
        <f t="shared" si="94"/>
        <v/>
      </c>
      <c r="EH16" s="27" t="str">
        <f t="shared" si="95"/>
        <v/>
      </c>
      <c r="EI16" s="33"/>
      <c r="EJ16" s="17">
        <f t="shared" si="98"/>
        <v>0</v>
      </c>
      <c r="EK16" s="15"/>
      <c r="EL16" s="28" t="str">
        <f t="shared" si="105"/>
        <v>%</v>
      </c>
      <c r="EM16" s="29" t="str">
        <f t="shared" si="105"/>
        <v>Ω</v>
      </c>
      <c r="EN16" s="29" t="str">
        <f t="shared" si="105"/>
        <v>8</v>
      </c>
      <c r="EO16" s="29" t="str">
        <f t="shared" si="105"/>
        <v>0</v>
      </c>
      <c r="EP16" s="29" t="str">
        <f t="shared" si="105"/>
        <v>!</v>
      </c>
      <c r="EQ16" s="29" t="str">
        <f t="shared" si="105"/>
        <v>G</v>
      </c>
      <c r="ER16" s="29" t="str">
        <f t="shared" si="105"/>
        <v>β</v>
      </c>
      <c r="ES16" s="29" t="str">
        <f t="shared" si="105"/>
        <v/>
      </c>
      <c r="ET16" s="29" t="str">
        <f t="shared" si="105"/>
        <v/>
      </c>
      <c r="EU16" s="29" t="str">
        <f t="shared" si="105"/>
        <v/>
      </c>
      <c r="EV16" s="29" t="str">
        <f t="shared" si="105"/>
        <v/>
      </c>
      <c r="EW16" s="29" t="str">
        <f t="shared" si="105"/>
        <v/>
      </c>
      <c r="EX16" s="29" t="str">
        <f t="shared" si="105"/>
        <v/>
      </c>
      <c r="EY16" s="29" t="str">
        <f t="shared" si="105"/>
        <v/>
      </c>
      <c r="EZ16" s="29" t="str">
        <f t="shared" si="105"/>
        <v/>
      </c>
      <c r="FA16" s="29" t="str">
        <f t="shared" si="105"/>
        <v/>
      </c>
      <c r="FB16" s="29" t="str">
        <f t="shared" si="102"/>
        <v/>
      </c>
      <c r="FC16" s="29" t="str">
        <f t="shared" si="102"/>
        <v/>
      </c>
      <c r="FD16" s="29" t="str">
        <f t="shared" si="102"/>
        <v/>
      </c>
      <c r="FE16" s="29" t="str">
        <f t="shared" si="102"/>
        <v/>
      </c>
      <c r="FF16" s="29" t="str">
        <f t="shared" si="102"/>
        <v/>
      </c>
      <c r="FG16" s="29" t="str">
        <f t="shared" si="102"/>
        <v/>
      </c>
      <c r="FH16" s="29" t="str">
        <f t="shared" si="102"/>
        <v/>
      </c>
      <c r="FI16" s="29" t="str">
        <f t="shared" si="102"/>
        <v/>
      </c>
      <c r="FJ16" s="29" t="str">
        <f t="shared" si="102"/>
        <v/>
      </c>
      <c r="FK16" s="29" t="str">
        <f t="shared" si="102"/>
        <v/>
      </c>
      <c r="FL16" s="29" t="str">
        <f t="shared" si="102"/>
        <v/>
      </c>
      <c r="FM16" s="29" t="str">
        <f t="shared" si="102"/>
        <v/>
      </c>
      <c r="FN16" s="29" t="str">
        <f t="shared" si="102"/>
        <v/>
      </c>
      <c r="FO16" s="29" t="str">
        <f t="shared" si="102"/>
        <v/>
      </c>
      <c r="FP16" s="29" t="str">
        <f t="shared" si="102"/>
        <v/>
      </c>
      <c r="FQ16" s="29" t="str">
        <f t="shared" si="103"/>
        <v/>
      </c>
      <c r="FR16" s="29" t="str">
        <f t="shared" si="103"/>
        <v/>
      </c>
      <c r="FS16" s="29" t="str">
        <f t="shared" si="103"/>
        <v/>
      </c>
      <c r="FT16" s="29" t="str">
        <f t="shared" si="103"/>
        <v/>
      </c>
      <c r="FU16" s="29" t="str">
        <f t="shared" si="103"/>
        <v/>
      </c>
      <c r="FV16" s="29" t="str">
        <f t="shared" si="103"/>
        <v/>
      </c>
      <c r="FW16" s="29" t="str">
        <f t="shared" si="103"/>
        <v/>
      </c>
      <c r="FX16" s="29" t="str">
        <f t="shared" si="103"/>
        <v/>
      </c>
      <c r="FY16" s="29" t="str">
        <f t="shared" si="103"/>
        <v/>
      </c>
      <c r="FZ16" s="29" t="str">
        <f t="shared" si="103"/>
        <v/>
      </c>
      <c r="GA16" s="29" t="str">
        <f t="shared" si="103"/>
        <v/>
      </c>
      <c r="GB16" s="29" t="str">
        <f t="shared" si="103"/>
        <v/>
      </c>
      <c r="GC16" s="29" t="str">
        <f t="shared" si="103"/>
        <v/>
      </c>
      <c r="GD16" s="29" t="str">
        <f t="shared" si="103"/>
        <v/>
      </c>
      <c r="GE16" s="29" t="str">
        <f t="shared" si="103"/>
        <v/>
      </c>
      <c r="GF16" s="29" t="str">
        <f t="shared" si="103"/>
        <v/>
      </c>
      <c r="GG16" s="30" t="str">
        <f t="shared" si="104"/>
        <v/>
      </c>
    </row>
    <row r="17" spans="1:199" ht="30" customHeight="1" thickTop="1" thickBot="1" x14ac:dyDescent="0.35">
      <c r="A17" s="188">
        <v>11</v>
      </c>
      <c r="B17" s="191">
        <v>15</v>
      </c>
      <c r="C17" s="193">
        <v>1081821</v>
      </c>
      <c r="D17" s="203" t="s">
        <v>116</v>
      </c>
      <c r="E17" s="203" t="s">
        <v>81</v>
      </c>
      <c r="F17" s="213" t="s">
        <v>165</v>
      </c>
      <c r="G17" s="212" t="s">
        <v>157</v>
      </c>
      <c r="H17" s="212" t="s">
        <v>160</v>
      </c>
      <c r="I17" s="212" t="s">
        <v>156</v>
      </c>
      <c r="J17" s="222" t="s">
        <v>173</v>
      </c>
      <c r="K17" s="213" t="s">
        <v>123</v>
      </c>
      <c r="L17" s="219" t="s">
        <v>152</v>
      </c>
      <c r="M17" s="216">
        <v>44007</v>
      </c>
      <c r="N17" s="217">
        <v>44008</v>
      </c>
      <c r="O17" s="199" t="str">
        <f t="shared" si="0"/>
        <v/>
      </c>
      <c r="P17" s="40"/>
      <c r="Q17" s="50"/>
      <c r="R17" s="115"/>
      <c r="S17" s="55"/>
      <c r="T17" s="6"/>
      <c r="U17" s="49"/>
      <c r="V17" s="115"/>
      <c r="W17" s="55"/>
      <c r="X17" s="6"/>
      <c r="Y17" s="49" t="s">
        <v>85</v>
      </c>
      <c r="Z17" s="130" t="s">
        <v>180</v>
      </c>
      <c r="AA17" s="63">
        <v>10</v>
      </c>
      <c r="AB17" s="16"/>
      <c r="AC17" s="5">
        <f t="shared" si="99"/>
        <v>11</v>
      </c>
      <c r="AD17" s="114" t="s">
        <v>11</v>
      </c>
      <c r="AE17" s="72" t="s">
        <v>127</v>
      </c>
      <c r="AF17" s="55">
        <v>5</v>
      </c>
      <c r="AG17" s="32">
        <f t="shared" si="100"/>
        <v>36</v>
      </c>
      <c r="AH17" s="65" t="s">
        <v>33</v>
      </c>
      <c r="AI17" s="72" t="s">
        <v>152</v>
      </c>
      <c r="AJ17" s="54">
        <v>5</v>
      </c>
      <c r="AK17" s="32">
        <f t="shared" si="101"/>
        <v>61</v>
      </c>
      <c r="AL17" s="66"/>
      <c r="AM17" s="72"/>
      <c r="AN17" s="54">
        <v>5</v>
      </c>
      <c r="AO17" s="2"/>
      <c r="AP17" s="99" t="str">
        <f t="shared" si="1"/>
        <v/>
      </c>
      <c r="AQ17" s="100" t="str">
        <f t="shared" si="2"/>
        <v/>
      </c>
      <c r="AR17" s="100" t="str">
        <f t="shared" si="3"/>
        <v/>
      </c>
      <c r="AS17" s="101" t="str">
        <f t="shared" si="4"/>
        <v/>
      </c>
      <c r="AT17" s="101" t="str">
        <f t="shared" si="5"/>
        <v/>
      </c>
      <c r="AU17" s="102" t="str">
        <f t="shared" si="6"/>
        <v/>
      </c>
      <c r="AV17" s="99" t="str">
        <f t="shared" si="7"/>
        <v/>
      </c>
      <c r="AW17" s="100" t="str">
        <f t="shared" si="8"/>
        <v/>
      </c>
      <c r="AX17" s="100" t="str">
        <f t="shared" si="9"/>
        <v/>
      </c>
      <c r="AY17" s="101" t="str">
        <f t="shared" si="10"/>
        <v/>
      </c>
      <c r="AZ17" s="101" t="str">
        <f t="shared" si="11"/>
        <v>Σ</v>
      </c>
      <c r="BA17" s="102" t="str">
        <f t="shared" si="12"/>
        <v/>
      </c>
      <c r="BB17" s="99" t="str">
        <f t="shared" si="13"/>
        <v/>
      </c>
      <c r="BC17" s="100" t="str">
        <f t="shared" si="14"/>
        <v/>
      </c>
      <c r="BD17" s="100" t="str">
        <f t="shared" si="15"/>
        <v/>
      </c>
      <c r="BE17" s="101" t="str">
        <f t="shared" si="16"/>
        <v/>
      </c>
      <c r="BF17" s="101" t="str">
        <f t="shared" si="17"/>
        <v>β</v>
      </c>
      <c r="BG17" s="102" t="str">
        <f t="shared" si="18"/>
        <v/>
      </c>
      <c r="BH17" s="99" t="str">
        <f t="shared" si="19"/>
        <v/>
      </c>
      <c r="BI17" s="100" t="str">
        <f t="shared" si="20"/>
        <v/>
      </c>
      <c r="BJ17" s="100" t="str">
        <f t="shared" si="21"/>
        <v/>
      </c>
      <c r="BK17" s="101" t="str">
        <f t="shared" si="22"/>
        <v/>
      </c>
      <c r="BL17" s="101" t="str">
        <f t="shared" si="23"/>
        <v>%</v>
      </c>
      <c r="BM17" s="102" t="str">
        <f t="shared" si="24"/>
        <v/>
      </c>
      <c r="BN17" s="99" t="str">
        <f t="shared" si="25"/>
        <v/>
      </c>
      <c r="BO17" s="100" t="str">
        <f t="shared" si="26"/>
        <v/>
      </c>
      <c r="BP17" s="100" t="str">
        <f t="shared" si="27"/>
        <v>89</v>
      </c>
      <c r="BQ17" s="101" t="str">
        <f t="shared" si="28"/>
        <v/>
      </c>
      <c r="BR17" s="101" t="str">
        <f t="shared" si="29"/>
        <v/>
      </c>
      <c r="BS17" s="102" t="str">
        <f t="shared" si="30"/>
        <v/>
      </c>
      <c r="BT17" s="99" t="str">
        <f t="shared" si="31"/>
        <v/>
      </c>
      <c r="BU17" s="100" t="str">
        <f t="shared" si="32"/>
        <v/>
      </c>
      <c r="BV17" s="100" t="str">
        <f t="shared" si="33"/>
        <v/>
      </c>
      <c r="BW17" s="101" t="str">
        <f t="shared" si="34"/>
        <v>G</v>
      </c>
      <c r="BX17" s="101" t="str">
        <f t="shared" si="35"/>
        <v/>
      </c>
      <c r="BY17" s="102" t="str">
        <f t="shared" si="36"/>
        <v/>
      </c>
      <c r="BZ17" s="99" t="str">
        <f t="shared" si="37"/>
        <v/>
      </c>
      <c r="CA17" s="100" t="str">
        <f t="shared" si="38"/>
        <v/>
      </c>
      <c r="CB17" s="100" t="str">
        <f t="shared" si="39"/>
        <v/>
      </c>
      <c r="CC17" s="101" t="str">
        <f t="shared" si="40"/>
        <v/>
      </c>
      <c r="CD17" s="101" t="str">
        <f t="shared" si="41"/>
        <v>!</v>
      </c>
      <c r="CE17" s="102" t="str">
        <f t="shared" si="42"/>
        <v/>
      </c>
      <c r="CF17" s="99" t="str">
        <f t="shared" si="43"/>
        <v/>
      </c>
      <c r="CG17" s="100" t="str">
        <f t="shared" si="44"/>
        <v/>
      </c>
      <c r="CH17" s="100" t="str">
        <f t="shared" si="45"/>
        <v/>
      </c>
      <c r="CI17" s="101" t="str">
        <f t="shared" si="46"/>
        <v/>
      </c>
      <c r="CJ17" s="101" t="str">
        <f t="shared" si="47"/>
        <v/>
      </c>
      <c r="CK17" s="102" t="str">
        <f t="shared" si="48"/>
        <v/>
      </c>
      <c r="CL17" s="15"/>
      <c r="CM17" s="26" t="str">
        <f t="shared" si="97"/>
        <v>Σβ%89G!</v>
      </c>
      <c r="CN17" s="27" t="str">
        <f t="shared" si="49"/>
        <v/>
      </c>
      <c r="CO17" s="27" t="str">
        <f t="shared" si="50"/>
        <v/>
      </c>
      <c r="CP17" s="27" t="str">
        <f t="shared" si="51"/>
        <v/>
      </c>
      <c r="CQ17" s="27" t="str">
        <f t="shared" si="52"/>
        <v/>
      </c>
      <c r="CR17" s="27" t="str">
        <f t="shared" si="53"/>
        <v/>
      </c>
      <c r="CS17" s="27" t="str">
        <f t="shared" si="54"/>
        <v/>
      </c>
      <c r="CT17" s="27" t="str">
        <f t="shared" si="55"/>
        <v/>
      </c>
      <c r="CU17" s="27" t="str">
        <f t="shared" si="56"/>
        <v/>
      </c>
      <c r="CV17" s="27" t="str">
        <f t="shared" si="57"/>
        <v/>
      </c>
      <c r="CW17" s="27" t="str">
        <f t="shared" si="58"/>
        <v/>
      </c>
      <c r="CX17" s="27" t="str">
        <f t="shared" si="59"/>
        <v/>
      </c>
      <c r="CY17" s="27" t="str">
        <f t="shared" si="60"/>
        <v/>
      </c>
      <c r="CZ17" s="27" t="str">
        <f t="shared" si="61"/>
        <v/>
      </c>
      <c r="DA17" s="27" t="str">
        <f t="shared" si="62"/>
        <v/>
      </c>
      <c r="DB17" s="27" t="str">
        <f t="shared" si="63"/>
        <v/>
      </c>
      <c r="DC17" s="27" t="str">
        <f t="shared" si="64"/>
        <v/>
      </c>
      <c r="DD17" s="27" t="str">
        <f t="shared" si="65"/>
        <v/>
      </c>
      <c r="DE17" s="27" t="str">
        <f t="shared" si="66"/>
        <v/>
      </c>
      <c r="DF17" s="27" t="str">
        <f t="shared" si="67"/>
        <v/>
      </c>
      <c r="DG17" s="27" t="str">
        <f t="shared" si="68"/>
        <v/>
      </c>
      <c r="DH17" s="27" t="str">
        <f t="shared" si="69"/>
        <v/>
      </c>
      <c r="DI17" s="27" t="str">
        <f t="shared" si="70"/>
        <v/>
      </c>
      <c r="DJ17" s="27" t="str">
        <f t="shared" si="71"/>
        <v/>
      </c>
      <c r="DK17" s="27" t="str">
        <f t="shared" si="72"/>
        <v/>
      </c>
      <c r="DL17" s="27" t="str">
        <f t="shared" si="73"/>
        <v/>
      </c>
      <c r="DM17" s="27" t="str">
        <f t="shared" si="74"/>
        <v/>
      </c>
      <c r="DN17" s="27" t="str">
        <f t="shared" si="75"/>
        <v/>
      </c>
      <c r="DO17" s="27" t="str">
        <f t="shared" si="76"/>
        <v/>
      </c>
      <c r="DP17" s="27" t="str">
        <f t="shared" si="77"/>
        <v/>
      </c>
      <c r="DQ17" s="27" t="str">
        <f t="shared" si="78"/>
        <v/>
      </c>
      <c r="DR17" s="27" t="str">
        <f t="shared" si="79"/>
        <v/>
      </c>
      <c r="DS17" s="27" t="str">
        <f t="shared" si="80"/>
        <v/>
      </c>
      <c r="DT17" s="27" t="str">
        <f t="shared" si="81"/>
        <v/>
      </c>
      <c r="DU17" s="27" t="str">
        <f t="shared" si="82"/>
        <v/>
      </c>
      <c r="DV17" s="27" t="str">
        <f t="shared" si="83"/>
        <v/>
      </c>
      <c r="DW17" s="27" t="str">
        <f t="shared" si="84"/>
        <v/>
      </c>
      <c r="DX17" s="27" t="str">
        <f t="shared" si="85"/>
        <v/>
      </c>
      <c r="DY17" s="27" t="str">
        <f t="shared" si="86"/>
        <v/>
      </c>
      <c r="DZ17" s="27" t="str">
        <f t="shared" si="87"/>
        <v/>
      </c>
      <c r="EA17" s="27" t="str">
        <f t="shared" si="88"/>
        <v/>
      </c>
      <c r="EB17" s="27" t="str">
        <f t="shared" si="89"/>
        <v/>
      </c>
      <c r="EC17" s="27" t="str">
        <f t="shared" si="90"/>
        <v/>
      </c>
      <c r="ED17" s="27" t="str">
        <f t="shared" si="91"/>
        <v/>
      </c>
      <c r="EE17" s="27" t="str">
        <f t="shared" si="92"/>
        <v/>
      </c>
      <c r="EF17" s="27" t="str">
        <f t="shared" si="93"/>
        <v/>
      </c>
      <c r="EG17" s="27" t="str">
        <f t="shared" si="94"/>
        <v/>
      </c>
      <c r="EH17" s="27" t="str">
        <f t="shared" si="95"/>
        <v/>
      </c>
      <c r="EI17" s="33"/>
      <c r="EJ17" s="17">
        <f t="shared" si="98"/>
        <v>0</v>
      </c>
      <c r="EK17" s="15"/>
      <c r="EL17" s="28" t="str">
        <f t="shared" si="105"/>
        <v>Σ</v>
      </c>
      <c r="EM17" s="29" t="str">
        <f t="shared" si="105"/>
        <v>β</v>
      </c>
      <c r="EN17" s="29" t="str">
        <f t="shared" si="105"/>
        <v>%</v>
      </c>
      <c r="EO17" s="29" t="str">
        <f t="shared" si="105"/>
        <v>8</v>
      </c>
      <c r="EP17" s="29" t="str">
        <f t="shared" si="105"/>
        <v>9</v>
      </c>
      <c r="EQ17" s="29" t="str">
        <f t="shared" si="105"/>
        <v>G</v>
      </c>
      <c r="ER17" s="29" t="str">
        <f t="shared" si="105"/>
        <v>!</v>
      </c>
      <c r="ES17" s="29" t="str">
        <f t="shared" si="105"/>
        <v/>
      </c>
      <c r="ET17" s="29" t="str">
        <f t="shared" si="105"/>
        <v/>
      </c>
      <c r="EU17" s="29" t="str">
        <f t="shared" si="105"/>
        <v/>
      </c>
      <c r="EV17" s="29" t="str">
        <f t="shared" si="105"/>
        <v/>
      </c>
      <c r="EW17" s="29" t="str">
        <f t="shared" si="105"/>
        <v/>
      </c>
      <c r="EX17" s="29" t="str">
        <f t="shared" si="105"/>
        <v/>
      </c>
      <c r="EY17" s="29" t="str">
        <f t="shared" si="105"/>
        <v/>
      </c>
      <c r="EZ17" s="29" t="str">
        <f t="shared" si="105"/>
        <v/>
      </c>
      <c r="FA17" s="29" t="str">
        <f t="shared" si="105"/>
        <v/>
      </c>
      <c r="FB17" s="29" t="str">
        <f t="shared" si="102"/>
        <v/>
      </c>
      <c r="FC17" s="29" t="str">
        <f t="shared" si="102"/>
        <v/>
      </c>
      <c r="FD17" s="29" t="str">
        <f t="shared" si="102"/>
        <v/>
      </c>
      <c r="FE17" s="29" t="str">
        <f t="shared" si="102"/>
        <v/>
      </c>
      <c r="FF17" s="29" t="str">
        <f t="shared" si="102"/>
        <v/>
      </c>
      <c r="FG17" s="29" t="str">
        <f t="shared" si="102"/>
        <v/>
      </c>
      <c r="FH17" s="29" t="str">
        <f t="shared" si="102"/>
        <v/>
      </c>
      <c r="FI17" s="29" t="str">
        <f t="shared" si="102"/>
        <v/>
      </c>
      <c r="FJ17" s="29" t="str">
        <f t="shared" si="102"/>
        <v/>
      </c>
      <c r="FK17" s="29" t="str">
        <f t="shared" si="102"/>
        <v/>
      </c>
      <c r="FL17" s="29" t="str">
        <f t="shared" si="102"/>
        <v/>
      </c>
      <c r="FM17" s="29" t="str">
        <f t="shared" si="102"/>
        <v/>
      </c>
      <c r="FN17" s="29" t="str">
        <f t="shared" si="102"/>
        <v/>
      </c>
      <c r="FO17" s="29" t="str">
        <f t="shared" si="102"/>
        <v/>
      </c>
      <c r="FP17" s="29" t="str">
        <f t="shared" si="102"/>
        <v/>
      </c>
      <c r="FQ17" s="29" t="str">
        <f t="shared" si="103"/>
        <v/>
      </c>
      <c r="FR17" s="29" t="str">
        <f t="shared" si="103"/>
        <v/>
      </c>
      <c r="FS17" s="29" t="str">
        <f t="shared" si="103"/>
        <v/>
      </c>
      <c r="FT17" s="29" t="str">
        <f t="shared" si="103"/>
        <v/>
      </c>
      <c r="FU17" s="29" t="str">
        <f t="shared" si="103"/>
        <v/>
      </c>
      <c r="FV17" s="29" t="str">
        <f t="shared" si="103"/>
        <v/>
      </c>
      <c r="FW17" s="29" t="str">
        <f t="shared" si="103"/>
        <v/>
      </c>
      <c r="FX17" s="29" t="str">
        <f t="shared" si="103"/>
        <v/>
      </c>
      <c r="FY17" s="29" t="str">
        <f t="shared" si="103"/>
        <v/>
      </c>
      <c r="FZ17" s="29" t="str">
        <f t="shared" si="103"/>
        <v/>
      </c>
      <c r="GA17" s="29" t="str">
        <f t="shared" si="103"/>
        <v/>
      </c>
      <c r="GB17" s="29" t="str">
        <f t="shared" si="103"/>
        <v/>
      </c>
      <c r="GC17" s="29" t="str">
        <f t="shared" si="103"/>
        <v/>
      </c>
      <c r="GD17" s="29" t="str">
        <f t="shared" si="103"/>
        <v/>
      </c>
      <c r="GE17" s="29" t="str">
        <f t="shared" si="103"/>
        <v/>
      </c>
      <c r="GF17" s="29" t="str">
        <f t="shared" si="103"/>
        <v/>
      </c>
      <c r="GG17" s="30" t="str">
        <f t="shared" si="104"/>
        <v/>
      </c>
    </row>
    <row r="18" spans="1:199" ht="30" customHeight="1" thickTop="1" thickBot="1" x14ac:dyDescent="0.35">
      <c r="A18" s="189"/>
      <c r="B18" s="192"/>
      <c r="C18" s="194"/>
      <c r="D18" s="204"/>
      <c r="E18" s="204"/>
      <c r="F18" s="225"/>
      <c r="G18" s="225"/>
      <c r="H18" s="226"/>
      <c r="I18" s="227"/>
      <c r="J18" s="228"/>
      <c r="K18" s="229"/>
      <c r="L18" s="230"/>
      <c r="M18" s="231"/>
      <c r="N18" s="232"/>
      <c r="O18" s="199" t="str">
        <f t="shared" si="0"/>
        <v/>
      </c>
      <c r="P18" s="40"/>
      <c r="Q18" s="65"/>
      <c r="R18" s="115"/>
      <c r="S18" s="55"/>
      <c r="T18" s="6"/>
      <c r="U18" s="49"/>
      <c r="V18" s="115"/>
      <c r="W18" s="55"/>
      <c r="X18" s="6"/>
      <c r="Y18" s="50"/>
      <c r="Z18" s="130"/>
      <c r="AA18" s="63">
        <v>10</v>
      </c>
      <c r="AB18" s="16"/>
      <c r="AC18" s="5">
        <f t="shared" si="99"/>
        <v>12</v>
      </c>
      <c r="AD18" s="114" t="s">
        <v>14</v>
      </c>
      <c r="AE18" s="72" t="s">
        <v>128</v>
      </c>
      <c r="AF18" s="54">
        <v>5</v>
      </c>
      <c r="AG18" s="32">
        <f t="shared" si="100"/>
        <v>37</v>
      </c>
      <c r="AH18" s="66" t="s">
        <v>36</v>
      </c>
      <c r="AI18" s="72" t="s">
        <v>153</v>
      </c>
      <c r="AJ18" s="54">
        <v>5</v>
      </c>
      <c r="AK18" s="32">
        <f t="shared" si="101"/>
        <v>62</v>
      </c>
      <c r="AL18" s="66"/>
      <c r="AM18" s="72"/>
      <c r="AN18" s="54">
        <v>5</v>
      </c>
      <c r="AO18" s="2"/>
      <c r="AP18" s="99" t="str">
        <f t="shared" si="1"/>
        <v/>
      </c>
      <c r="AQ18" s="100" t="str">
        <f t="shared" si="2"/>
        <v/>
      </c>
      <c r="AR18" s="100" t="str">
        <f t="shared" si="3"/>
        <v/>
      </c>
      <c r="AS18" s="101" t="str">
        <f t="shared" si="4"/>
        <v/>
      </c>
      <c r="AT18" s="101" t="str">
        <f t="shared" si="5"/>
        <v/>
      </c>
      <c r="AU18" s="102" t="str">
        <f t="shared" si="6"/>
        <v/>
      </c>
      <c r="AV18" s="99" t="str">
        <f t="shared" si="7"/>
        <v/>
      </c>
      <c r="AW18" s="100" t="str">
        <f t="shared" si="8"/>
        <v/>
      </c>
      <c r="AX18" s="100" t="str">
        <f t="shared" si="9"/>
        <v/>
      </c>
      <c r="AY18" s="101" t="str">
        <f t="shared" si="10"/>
        <v/>
      </c>
      <c r="AZ18" s="101" t="str">
        <f t="shared" si="11"/>
        <v/>
      </c>
      <c r="BA18" s="102" t="str">
        <f t="shared" si="12"/>
        <v/>
      </c>
      <c r="BB18" s="99" t="str">
        <f t="shared" si="13"/>
        <v/>
      </c>
      <c r="BC18" s="100" t="str">
        <f t="shared" si="14"/>
        <v/>
      </c>
      <c r="BD18" s="100" t="str">
        <f t="shared" si="15"/>
        <v/>
      </c>
      <c r="BE18" s="101" t="str">
        <f t="shared" si="16"/>
        <v/>
      </c>
      <c r="BF18" s="101" t="str">
        <f t="shared" si="17"/>
        <v/>
      </c>
      <c r="BG18" s="102" t="str">
        <f t="shared" si="18"/>
        <v/>
      </c>
      <c r="BH18" s="99" t="str">
        <f t="shared" si="19"/>
        <v/>
      </c>
      <c r="BI18" s="100" t="str">
        <f t="shared" si="20"/>
        <v/>
      </c>
      <c r="BJ18" s="100" t="str">
        <f t="shared" si="21"/>
        <v/>
      </c>
      <c r="BK18" s="101" t="str">
        <f t="shared" si="22"/>
        <v/>
      </c>
      <c r="BL18" s="101" t="str">
        <f t="shared" si="23"/>
        <v/>
      </c>
      <c r="BM18" s="102" t="str">
        <f t="shared" si="24"/>
        <v/>
      </c>
      <c r="BN18" s="99" t="str">
        <f t="shared" si="25"/>
        <v/>
      </c>
      <c r="BO18" s="100" t="str">
        <f t="shared" si="26"/>
        <v/>
      </c>
      <c r="BP18" s="100" t="str">
        <f t="shared" si="27"/>
        <v/>
      </c>
      <c r="BQ18" s="101" t="str">
        <f t="shared" si="28"/>
        <v/>
      </c>
      <c r="BR18" s="101" t="str">
        <f t="shared" si="29"/>
        <v/>
      </c>
      <c r="BS18" s="102" t="str">
        <f t="shared" si="30"/>
        <v/>
      </c>
      <c r="BT18" s="99" t="str">
        <f t="shared" si="31"/>
        <v/>
      </c>
      <c r="BU18" s="100" t="str">
        <f t="shared" si="32"/>
        <v/>
      </c>
      <c r="BV18" s="100" t="str">
        <f t="shared" si="33"/>
        <v/>
      </c>
      <c r="BW18" s="101" t="str">
        <f t="shared" si="34"/>
        <v/>
      </c>
      <c r="BX18" s="101" t="str">
        <f t="shared" si="35"/>
        <v/>
      </c>
      <c r="BY18" s="102" t="str">
        <f t="shared" si="36"/>
        <v/>
      </c>
      <c r="BZ18" s="99" t="str">
        <f t="shared" si="37"/>
        <v/>
      </c>
      <c r="CA18" s="100" t="str">
        <f t="shared" si="38"/>
        <v/>
      </c>
      <c r="CB18" s="100" t="str">
        <f t="shared" si="39"/>
        <v/>
      </c>
      <c r="CC18" s="101" t="str">
        <f t="shared" si="40"/>
        <v/>
      </c>
      <c r="CD18" s="101" t="str">
        <f t="shared" si="41"/>
        <v/>
      </c>
      <c r="CE18" s="102" t="str">
        <f t="shared" si="42"/>
        <v/>
      </c>
      <c r="CF18" s="99" t="str">
        <f t="shared" si="43"/>
        <v/>
      </c>
      <c r="CG18" s="100" t="str">
        <f t="shared" si="44"/>
        <v/>
      </c>
      <c r="CH18" s="100" t="str">
        <f t="shared" si="45"/>
        <v/>
      </c>
      <c r="CI18" s="101" t="str">
        <f t="shared" si="46"/>
        <v/>
      </c>
      <c r="CJ18" s="101" t="str">
        <f t="shared" si="47"/>
        <v/>
      </c>
      <c r="CK18" s="102" t="str">
        <f t="shared" si="48"/>
        <v/>
      </c>
      <c r="CL18" s="15"/>
      <c r="CM18" s="26" t="str">
        <f t="shared" si="97"/>
        <v/>
      </c>
      <c r="CN18" s="27" t="str">
        <f t="shared" si="49"/>
        <v/>
      </c>
      <c r="CO18" s="27" t="str">
        <f t="shared" si="50"/>
        <v/>
      </c>
      <c r="CP18" s="27" t="str">
        <f t="shared" si="51"/>
        <v/>
      </c>
      <c r="CQ18" s="27" t="str">
        <f t="shared" si="52"/>
        <v/>
      </c>
      <c r="CR18" s="27" t="str">
        <f t="shared" si="53"/>
        <v/>
      </c>
      <c r="CS18" s="27" t="str">
        <f t="shared" si="54"/>
        <v/>
      </c>
      <c r="CT18" s="27" t="str">
        <f t="shared" si="55"/>
        <v/>
      </c>
      <c r="CU18" s="27" t="str">
        <f t="shared" si="56"/>
        <v/>
      </c>
      <c r="CV18" s="27" t="str">
        <f t="shared" si="57"/>
        <v/>
      </c>
      <c r="CW18" s="27" t="str">
        <f t="shared" si="58"/>
        <v/>
      </c>
      <c r="CX18" s="27" t="str">
        <f t="shared" si="59"/>
        <v/>
      </c>
      <c r="CY18" s="27" t="str">
        <f t="shared" si="60"/>
        <v/>
      </c>
      <c r="CZ18" s="27" t="str">
        <f t="shared" si="61"/>
        <v/>
      </c>
      <c r="DA18" s="27" t="str">
        <f t="shared" si="62"/>
        <v/>
      </c>
      <c r="DB18" s="27" t="str">
        <f t="shared" si="63"/>
        <v/>
      </c>
      <c r="DC18" s="27" t="str">
        <f t="shared" si="64"/>
        <v/>
      </c>
      <c r="DD18" s="27" t="str">
        <f t="shared" si="65"/>
        <v/>
      </c>
      <c r="DE18" s="27" t="str">
        <f t="shared" si="66"/>
        <v/>
      </c>
      <c r="DF18" s="27" t="str">
        <f t="shared" si="67"/>
        <v/>
      </c>
      <c r="DG18" s="27" t="str">
        <f t="shared" si="68"/>
        <v/>
      </c>
      <c r="DH18" s="27" t="str">
        <f t="shared" si="69"/>
        <v/>
      </c>
      <c r="DI18" s="27" t="str">
        <f t="shared" si="70"/>
        <v/>
      </c>
      <c r="DJ18" s="27" t="str">
        <f t="shared" si="71"/>
        <v/>
      </c>
      <c r="DK18" s="27" t="str">
        <f t="shared" si="72"/>
        <v/>
      </c>
      <c r="DL18" s="27" t="str">
        <f t="shared" si="73"/>
        <v/>
      </c>
      <c r="DM18" s="27" t="str">
        <f t="shared" si="74"/>
        <v/>
      </c>
      <c r="DN18" s="27" t="str">
        <f t="shared" si="75"/>
        <v/>
      </c>
      <c r="DO18" s="27" t="str">
        <f t="shared" si="76"/>
        <v/>
      </c>
      <c r="DP18" s="27" t="str">
        <f t="shared" si="77"/>
        <v/>
      </c>
      <c r="DQ18" s="27" t="str">
        <f t="shared" si="78"/>
        <v/>
      </c>
      <c r="DR18" s="27" t="str">
        <f t="shared" si="79"/>
        <v/>
      </c>
      <c r="DS18" s="27" t="str">
        <f t="shared" si="80"/>
        <v/>
      </c>
      <c r="DT18" s="27" t="str">
        <f t="shared" si="81"/>
        <v/>
      </c>
      <c r="DU18" s="27" t="str">
        <f t="shared" si="82"/>
        <v/>
      </c>
      <c r="DV18" s="27" t="str">
        <f t="shared" si="83"/>
        <v/>
      </c>
      <c r="DW18" s="27" t="str">
        <f t="shared" si="84"/>
        <v/>
      </c>
      <c r="DX18" s="27" t="str">
        <f t="shared" si="85"/>
        <v/>
      </c>
      <c r="DY18" s="27" t="str">
        <f t="shared" si="86"/>
        <v/>
      </c>
      <c r="DZ18" s="27" t="str">
        <f t="shared" si="87"/>
        <v/>
      </c>
      <c r="EA18" s="27" t="str">
        <f t="shared" si="88"/>
        <v/>
      </c>
      <c r="EB18" s="27" t="str">
        <f t="shared" si="89"/>
        <v/>
      </c>
      <c r="EC18" s="27" t="str">
        <f t="shared" si="90"/>
        <v/>
      </c>
      <c r="ED18" s="27" t="str">
        <f t="shared" si="91"/>
        <v/>
      </c>
      <c r="EE18" s="27" t="str">
        <f t="shared" si="92"/>
        <v/>
      </c>
      <c r="EF18" s="27" t="str">
        <f t="shared" si="93"/>
        <v/>
      </c>
      <c r="EG18" s="27" t="str">
        <f t="shared" si="94"/>
        <v/>
      </c>
      <c r="EH18" s="27" t="str">
        <f t="shared" si="95"/>
        <v/>
      </c>
      <c r="EI18" s="33"/>
      <c r="EJ18" s="17">
        <f t="shared" si="98"/>
        <v>0</v>
      </c>
      <c r="EK18" s="15"/>
      <c r="EL18" s="28" t="str">
        <f t="shared" si="105"/>
        <v/>
      </c>
      <c r="EM18" s="29" t="str">
        <f t="shared" si="105"/>
        <v/>
      </c>
      <c r="EN18" s="29" t="str">
        <f t="shared" si="105"/>
        <v/>
      </c>
      <c r="EO18" s="29" t="str">
        <f t="shared" si="105"/>
        <v/>
      </c>
      <c r="EP18" s="29" t="str">
        <f t="shared" si="105"/>
        <v/>
      </c>
      <c r="EQ18" s="29" t="str">
        <f t="shared" si="105"/>
        <v/>
      </c>
      <c r="ER18" s="29" t="str">
        <f t="shared" si="105"/>
        <v/>
      </c>
      <c r="ES18" s="29" t="str">
        <f t="shared" si="105"/>
        <v/>
      </c>
      <c r="ET18" s="29" t="str">
        <f t="shared" si="105"/>
        <v/>
      </c>
      <c r="EU18" s="29" t="str">
        <f t="shared" si="105"/>
        <v/>
      </c>
      <c r="EV18" s="29" t="str">
        <f t="shared" si="105"/>
        <v/>
      </c>
      <c r="EW18" s="29" t="str">
        <f t="shared" si="105"/>
        <v/>
      </c>
      <c r="EX18" s="29" t="str">
        <f t="shared" si="105"/>
        <v/>
      </c>
      <c r="EY18" s="29" t="str">
        <f t="shared" si="105"/>
        <v/>
      </c>
      <c r="EZ18" s="29" t="str">
        <f t="shared" si="105"/>
        <v/>
      </c>
      <c r="FA18" s="29" t="str">
        <f t="shared" si="105"/>
        <v/>
      </c>
      <c r="FB18" s="29" t="str">
        <f t="shared" si="102"/>
        <v/>
      </c>
      <c r="FC18" s="29" t="str">
        <f t="shared" si="102"/>
        <v/>
      </c>
      <c r="FD18" s="29" t="str">
        <f t="shared" si="102"/>
        <v/>
      </c>
      <c r="FE18" s="29" t="str">
        <f t="shared" si="102"/>
        <v/>
      </c>
      <c r="FF18" s="29" t="str">
        <f t="shared" si="102"/>
        <v/>
      </c>
      <c r="FG18" s="29" t="str">
        <f t="shared" si="102"/>
        <v/>
      </c>
      <c r="FH18" s="29" t="str">
        <f t="shared" si="102"/>
        <v/>
      </c>
      <c r="FI18" s="29" t="str">
        <f t="shared" si="102"/>
        <v/>
      </c>
      <c r="FJ18" s="29" t="str">
        <f t="shared" si="102"/>
        <v/>
      </c>
      <c r="FK18" s="29" t="str">
        <f t="shared" si="102"/>
        <v/>
      </c>
      <c r="FL18" s="29" t="str">
        <f t="shared" si="102"/>
        <v/>
      </c>
      <c r="FM18" s="29" t="str">
        <f t="shared" si="102"/>
        <v/>
      </c>
      <c r="FN18" s="29" t="str">
        <f t="shared" si="102"/>
        <v/>
      </c>
      <c r="FO18" s="29" t="str">
        <f t="shared" si="102"/>
        <v/>
      </c>
      <c r="FP18" s="29" t="str">
        <f t="shared" si="102"/>
        <v/>
      </c>
      <c r="FQ18" s="29" t="str">
        <f t="shared" si="103"/>
        <v/>
      </c>
      <c r="FR18" s="29" t="str">
        <f t="shared" si="103"/>
        <v/>
      </c>
      <c r="FS18" s="29" t="str">
        <f t="shared" si="103"/>
        <v/>
      </c>
      <c r="FT18" s="29" t="str">
        <f t="shared" si="103"/>
        <v/>
      </c>
      <c r="FU18" s="29" t="str">
        <f t="shared" si="103"/>
        <v/>
      </c>
      <c r="FV18" s="29" t="str">
        <f t="shared" si="103"/>
        <v/>
      </c>
      <c r="FW18" s="29" t="str">
        <f t="shared" si="103"/>
        <v/>
      </c>
      <c r="FX18" s="29" t="str">
        <f t="shared" si="103"/>
        <v/>
      </c>
      <c r="FY18" s="29" t="str">
        <f t="shared" si="103"/>
        <v/>
      </c>
      <c r="FZ18" s="29" t="str">
        <f t="shared" si="103"/>
        <v/>
      </c>
      <c r="GA18" s="29" t="str">
        <f t="shared" si="103"/>
        <v/>
      </c>
      <c r="GB18" s="29" t="str">
        <f t="shared" si="103"/>
        <v/>
      </c>
      <c r="GC18" s="29" t="str">
        <f t="shared" si="103"/>
        <v/>
      </c>
      <c r="GD18" s="29" t="str">
        <f t="shared" si="103"/>
        <v/>
      </c>
      <c r="GE18" s="29" t="str">
        <f t="shared" si="103"/>
        <v/>
      </c>
      <c r="GF18" s="29" t="str">
        <f t="shared" si="103"/>
        <v/>
      </c>
      <c r="GG18" s="30" t="str">
        <f t="shared" si="104"/>
        <v/>
      </c>
    </row>
    <row r="19" spans="1:199" ht="28.15" customHeight="1" thickTop="1" thickBot="1" x14ac:dyDescent="0.3">
      <c r="A19" s="173"/>
      <c r="B19" s="174"/>
      <c r="C19" s="74"/>
      <c r="D19" s="175"/>
      <c r="E19" s="87"/>
      <c r="F19" s="118"/>
      <c r="G19" s="118"/>
      <c r="H19" s="118"/>
      <c r="I19" s="118"/>
      <c r="J19" s="118"/>
      <c r="K19" s="118"/>
      <c r="L19" s="118"/>
      <c r="M19" s="176"/>
      <c r="N19" s="137"/>
      <c r="O19" s="37" t="str">
        <f t="shared" si="0"/>
        <v/>
      </c>
      <c r="P19" s="40"/>
      <c r="Q19" s="120"/>
      <c r="R19" s="115"/>
      <c r="S19" s="129"/>
      <c r="T19" s="6"/>
      <c r="U19" s="119"/>
      <c r="V19" s="128"/>
      <c r="W19" s="129"/>
      <c r="X19" s="6"/>
      <c r="Y19" s="50"/>
      <c r="Z19" s="130"/>
      <c r="AA19" s="63">
        <v>10</v>
      </c>
      <c r="AB19" s="16"/>
      <c r="AC19" s="5">
        <f t="shared" si="99"/>
        <v>13</v>
      </c>
      <c r="AD19" s="114" t="s">
        <v>16</v>
      </c>
      <c r="AE19" s="72" t="s">
        <v>129</v>
      </c>
      <c r="AF19" s="54">
        <v>5</v>
      </c>
      <c r="AG19" s="32">
        <f t="shared" si="100"/>
        <v>38</v>
      </c>
      <c r="AH19" s="65" t="s">
        <v>37</v>
      </c>
      <c r="AI19" s="72" t="s">
        <v>154</v>
      </c>
      <c r="AJ19" s="54">
        <v>5</v>
      </c>
      <c r="AK19" s="32">
        <f t="shared" si="101"/>
        <v>63</v>
      </c>
      <c r="AL19" s="66"/>
      <c r="AM19" s="72"/>
      <c r="AN19" s="54">
        <v>5</v>
      </c>
      <c r="AO19" s="2"/>
      <c r="AP19" s="99" t="str">
        <f t="shared" si="1"/>
        <v/>
      </c>
      <c r="AQ19" s="100" t="str">
        <f t="shared" si="2"/>
        <v/>
      </c>
      <c r="AR19" s="100" t="str">
        <f t="shared" si="3"/>
        <v/>
      </c>
      <c r="AS19" s="101" t="str">
        <f t="shared" si="4"/>
        <v/>
      </c>
      <c r="AT19" s="101" t="str">
        <f t="shared" si="5"/>
        <v/>
      </c>
      <c r="AU19" s="102" t="str">
        <f t="shared" si="6"/>
        <v/>
      </c>
      <c r="AV19" s="99" t="str">
        <f t="shared" si="7"/>
        <v/>
      </c>
      <c r="AW19" s="100" t="str">
        <f t="shared" si="8"/>
        <v/>
      </c>
      <c r="AX19" s="100" t="str">
        <f t="shared" si="9"/>
        <v/>
      </c>
      <c r="AY19" s="101" t="str">
        <f t="shared" si="10"/>
        <v/>
      </c>
      <c r="AZ19" s="101" t="str">
        <f t="shared" si="11"/>
        <v/>
      </c>
      <c r="BA19" s="102" t="str">
        <f t="shared" si="12"/>
        <v/>
      </c>
      <c r="BB19" s="99" t="str">
        <f t="shared" si="13"/>
        <v/>
      </c>
      <c r="BC19" s="100" t="str">
        <f t="shared" si="14"/>
        <v/>
      </c>
      <c r="BD19" s="100" t="str">
        <f t="shared" si="15"/>
        <v/>
      </c>
      <c r="BE19" s="101" t="str">
        <f t="shared" si="16"/>
        <v/>
      </c>
      <c r="BF19" s="101" t="str">
        <f t="shared" si="17"/>
        <v/>
      </c>
      <c r="BG19" s="102" t="str">
        <f t="shared" si="18"/>
        <v/>
      </c>
      <c r="BH19" s="99" t="str">
        <f t="shared" si="19"/>
        <v/>
      </c>
      <c r="BI19" s="100" t="str">
        <f t="shared" si="20"/>
        <v/>
      </c>
      <c r="BJ19" s="100" t="str">
        <f t="shared" si="21"/>
        <v/>
      </c>
      <c r="BK19" s="101" t="str">
        <f t="shared" si="22"/>
        <v/>
      </c>
      <c r="BL19" s="101" t="str">
        <f t="shared" si="23"/>
        <v/>
      </c>
      <c r="BM19" s="102" t="str">
        <f t="shared" si="24"/>
        <v/>
      </c>
      <c r="BN19" s="99" t="str">
        <f t="shared" si="25"/>
        <v/>
      </c>
      <c r="BO19" s="100" t="str">
        <f t="shared" si="26"/>
        <v/>
      </c>
      <c r="BP19" s="100" t="str">
        <f t="shared" si="27"/>
        <v/>
      </c>
      <c r="BQ19" s="101" t="str">
        <f t="shared" si="28"/>
        <v/>
      </c>
      <c r="BR19" s="101" t="str">
        <f t="shared" si="29"/>
        <v/>
      </c>
      <c r="BS19" s="102" t="str">
        <f t="shared" si="30"/>
        <v/>
      </c>
      <c r="BT19" s="99" t="str">
        <f t="shared" si="31"/>
        <v/>
      </c>
      <c r="BU19" s="100" t="str">
        <f t="shared" si="32"/>
        <v/>
      </c>
      <c r="BV19" s="100" t="str">
        <f t="shared" si="33"/>
        <v/>
      </c>
      <c r="BW19" s="101" t="str">
        <f t="shared" si="34"/>
        <v/>
      </c>
      <c r="BX19" s="101" t="str">
        <f t="shared" si="35"/>
        <v/>
      </c>
      <c r="BY19" s="102" t="str">
        <f t="shared" si="36"/>
        <v/>
      </c>
      <c r="BZ19" s="99" t="str">
        <f t="shared" si="37"/>
        <v/>
      </c>
      <c r="CA19" s="100" t="str">
        <f t="shared" si="38"/>
        <v/>
      </c>
      <c r="CB19" s="100" t="str">
        <f t="shared" si="39"/>
        <v/>
      </c>
      <c r="CC19" s="101" t="str">
        <f t="shared" si="40"/>
        <v/>
      </c>
      <c r="CD19" s="101" t="str">
        <f t="shared" si="41"/>
        <v/>
      </c>
      <c r="CE19" s="102" t="str">
        <f t="shared" si="42"/>
        <v/>
      </c>
      <c r="CF19" s="99" t="str">
        <f t="shared" si="43"/>
        <v/>
      </c>
      <c r="CG19" s="100" t="str">
        <f t="shared" si="44"/>
        <v/>
      </c>
      <c r="CH19" s="100" t="str">
        <f t="shared" si="45"/>
        <v/>
      </c>
      <c r="CI19" s="101" t="str">
        <f t="shared" si="46"/>
        <v/>
      </c>
      <c r="CJ19" s="101" t="str">
        <f t="shared" si="47"/>
        <v/>
      </c>
      <c r="CK19" s="102" t="str">
        <f t="shared" si="48"/>
        <v/>
      </c>
      <c r="CL19" s="15"/>
      <c r="CM19" s="26" t="str">
        <f t="shared" si="97"/>
        <v/>
      </c>
      <c r="CN19" s="27" t="str">
        <f t="shared" si="49"/>
        <v/>
      </c>
      <c r="CO19" s="27" t="str">
        <f t="shared" si="50"/>
        <v/>
      </c>
      <c r="CP19" s="27" t="str">
        <f t="shared" si="51"/>
        <v/>
      </c>
      <c r="CQ19" s="27" t="str">
        <f t="shared" si="52"/>
        <v/>
      </c>
      <c r="CR19" s="27" t="str">
        <f t="shared" si="53"/>
        <v/>
      </c>
      <c r="CS19" s="27" t="str">
        <f t="shared" si="54"/>
        <v/>
      </c>
      <c r="CT19" s="27" t="str">
        <f t="shared" si="55"/>
        <v/>
      </c>
      <c r="CU19" s="27" t="str">
        <f t="shared" si="56"/>
        <v/>
      </c>
      <c r="CV19" s="27" t="str">
        <f t="shared" si="57"/>
        <v/>
      </c>
      <c r="CW19" s="27" t="str">
        <f t="shared" si="58"/>
        <v/>
      </c>
      <c r="CX19" s="27" t="str">
        <f t="shared" si="59"/>
        <v/>
      </c>
      <c r="CY19" s="27" t="str">
        <f t="shared" si="60"/>
        <v/>
      </c>
      <c r="CZ19" s="27" t="str">
        <f t="shared" si="61"/>
        <v/>
      </c>
      <c r="DA19" s="27" t="str">
        <f t="shared" si="62"/>
        <v/>
      </c>
      <c r="DB19" s="27" t="str">
        <f t="shared" si="63"/>
        <v/>
      </c>
      <c r="DC19" s="27" t="str">
        <f t="shared" si="64"/>
        <v/>
      </c>
      <c r="DD19" s="27" t="str">
        <f t="shared" si="65"/>
        <v/>
      </c>
      <c r="DE19" s="27" t="str">
        <f t="shared" si="66"/>
        <v/>
      </c>
      <c r="DF19" s="27" t="str">
        <f t="shared" si="67"/>
        <v/>
      </c>
      <c r="DG19" s="27" t="str">
        <f t="shared" si="68"/>
        <v/>
      </c>
      <c r="DH19" s="27" t="str">
        <f t="shared" si="69"/>
        <v/>
      </c>
      <c r="DI19" s="27" t="str">
        <f t="shared" si="70"/>
        <v/>
      </c>
      <c r="DJ19" s="27" t="str">
        <f t="shared" si="71"/>
        <v/>
      </c>
      <c r="DK19" s="27" t="str">
        <f t="shared" si="72"/>
        <v/>
      </c>
      <c r="DL19" s="27" t="str">
        <f t="shared" si="73"/>
        <v/>
      </c>
      <c r="DM19" s="27" t="str">
        <f t="shared" si="74"/>
        <v/>
      </c>
      <c r="DN19" s="27" t="str">
        <f t="shared" si="75"/>
        <v/>
      </c>
      <c r="DO19" s="27" t="str">
        <f t="shared" si="76"/>
        <v/>
      </c>
      <c r="DP19" s="27" t="str">
        <f t="shared" si="77"/>
        <v/>
      </c>
      <c r="DQ19" s="27" t="str">
        <f t="shared" si="78"/>
        <v/>
      </c>
      <c r="DR19" s="27" t="str">
        <f t="shared" si="79"/>
        <v/>
      </c>
      <c r="DS19" s="27" t="str">
        <f t="shared" si="80"/>
        <v/>
      </c>
      <c r="DT19" s="27" t="str">
        <f t="shared" si="81"/>
        <v/>
      </c>
      <c r="DU19" s="27" t="str">
        <f t="shared" si="82"/>
        <v/>
      </c>
      <c r="DV19" s="27" t="str">
        <f t="shared" si="83"/>
        <v/>
      </c>
      <c r="DW19" s="27" t="str">
        <f t="shared" si="84"/>
        <v/>
      </c>
      <c r="DX19" s="27" t="str">
        <f t="shared" si="85"/>
        <v/>
      </c>
      <c r="DY19" s="27" t="str">
        <f t="shared" si="86"/>
        <v/>
      </c>
      <c r="DZ19" s="27" t="str">
        <f t="shared" si="87"/>
        <v/>
      </c>
      <c r="EA19" s="27" t="str">
        <f t="shared" si="88"/>
        <v/>
      </c>
      <c r="EB19" s="27" t="str">
        <f t="shared" si="89"/>
        <v/>
      </c>
      <c r="EC19" s="27" t="str">
        <f t="shared" si="90"/>
        <v/>
      </c>
      <c r="ED19" s="27" t="str">
        <f t="shared" si="91"/>
        <v/>
      </c>
      <c r="EE19" s="27" t="str">
        <f t="shared" si="92"/>
        <v/>
      </c>
      <c r="EF19" s="27" t="str">
        <f t="shared" si="93"/>
        <v/>
      </c>
      <c r="EG19" s="27" t="str">
        <f t="shared" si="94"/>
        <v/>
      </c>
      <c r="EH19" s="27" t="str">
        <f t="shared" si="95"/>
        <v/>
      </c>
      <c r="EI19" s="33"/>
      <c r="EJ19" s="17">
        <f t="shared" si="98"/>
        <v>0</v>
      </c>
      <c r="EK19" s="15"/>
      <c r="EL19" s="28" t="str">
        <f t="shared" si="105"/>
        <v/>
      </c>
      <c r="EM19" s="29" t="str">
        <f t="shared" si="105"/>
        <v/>
      </c>
      <c r="EN19" s="29" t="str">
        <f t="shared" si="105"/>
        <v/>
      </c>
      <c r="EO19" s="29" t="str">
        <f t="shared" si="105"/>
        <v/>
      </c>
      <c r="EP19" s="29" t="str">
        <f t="shared" si="105"/>
        <v/>
      </c>
      <c r="EQ19" s="29" t="str">
        <f t="shared" si="105"/>
        <v/>
      </c>
      <c r="ER19" s="29" t="str">
        <f t="shared" si="105"/>
        <v/>
      </c>
      <c r="ES19" s="29" t="str">
        <f t="shared" si="105"/>
        <v/>
      </c>
      <c r="ET19" s="29" t="str">
        <f t="shared" si="105"/>
        <v/>
      </c>
      <c r="EU19" s="29" t="str">
        <f t="shared" si="105"/>
        <v/>
      </c>
      <c r="EV19" s="29" t="str">
        <f t="shared" si="105"/>
        <v/>
      </c>
      <c r="EW19" s="29" t="str">
        <f t="shared" si="105"/>
        <v/>
      </c>
      <c r="EX19" s="29" t="str">
        <f t="shared" si="105"/>
        <v/>
      </c>
      <c r="EY19" s="29" t="str">
        <f t="shared" si="105"/>
        <v/>
      </c>
      <c r="EZ19" s="29" t="str">
        <f t="shared" si="105"/>
        <v/>
      </c>
      <c r="FA19" s="29" t="str">
        <f t="shared" si="105"/>
        <v/>
      </c>
      <c r="FB19" s="29" t="str">
        <f t="shared" si="102"/>
        <v/>
      </c>
      <c r="FC19" s="29" t="str">
        <f t="shared" si="102"/>
        <v/>
      </c>
      <c r="FD19" s="29" t="str">
        <f t="shared" si="102"/>
        <v/>
      </c>
      <c r="FE19" s="29" t="str">
        <f t="shared" si="102"/>
        <v/>
      </c>
      <c r="FF19" s="29" t="str">
        <f t="shared" si="102"/>
        <v/>
      </c>
      <c r="FG19" s="29" t="str">
        <f t="shared" si="102"/>
        <v/>
      </c>
      <c r="FH19" s="29" t="str">
        <f t="shared" si="102"/>
        <v/>
      </c>
      <c r="FI19" s="29" t="str">
        <f t="shared" si="102"/>
        <v/>
      </c>
      <c r="FJ19" s="29" t="str">
        <f t="shared" si="102"/>
        <v/>
      </c>
      <c r="FK19" s="29" t="str">
        <f t="shared" si="102"/>
        <v/>
      </c>
      <c r="FL19" s="29" t="str">
        <f t="shared" si="102"/>
        <v/>
      </c>
      <c r="FM19" s="29" t="str">
        <f t="shared" si="102"/>
        <v/>
      </c>
      <c r="FN19" s="29" t="str">
        <f t="shared" si="102"/>
        <v/>
      </c>
      <c r="FO19" s="29" t="str">
        <f t="shared" si="102"/>
        <v/>
      </c>
      <c r="FP19" s="29" t="str">
        <f t="shared" si="102"/>
        <v/>
      </c>
      <c r="FQ19" s="29" t="str">
        <f t="shared" si="103"/>
        <v/>
      </c>
      <c r="FR19" s="29" t="str">
        <f t="shared" si="103"/>
        <v/>
      </c>
      <c r="FS19" s="29" t="str">
        <f t="shared" si="103"/>
        <v/>
      </c>
      <c r="FT19" s="29" t="str">
        <f t="shared" si="103"/>
        <v/>
      </c>
      <c r="FU19" s="29" t="str">
        <f t="shared" si="103"/>
        <v/>
      </c>
      <c r="FV19" s="29" t="str">
        <f t="shared" si="103"/>
        <v/>
      </c>
      <c r="FW19" s="29" t="str">
        <f t="shared" si="103"/>
        <v/>
      </c>
      <c r="FX19" s="29" t="str">
        <f t="shared" si="103"/>
        <v/>
      </c>
      <c r="FY19" s="29" t="str">
        <f t="shared" si="103"/>
        <v/>
      </c>
      <c r="FZ19" s="29" t="str">
        <f t="shared" si="103"/>
        <v/>
      </c>
      <c r="GA19" s="29" t="str">
        <f t="shared" si="103"/>
        <v/>
      </c>
      <c r="GB19" s="29" t="str">
        <f t="shared" si="103"/>
        <v/>
      </c>
      <c r="GC19" s="29" t="str">
        <f t="shared" si="103"/>
        <v/>
      </c>
      <c r="GD19" s="29" t="str">
        <f t="shared" si="103"/>
        <v/>
      </c>
      <c r="GE19" s="29" t="str">
        <f t="shared" si="103"/>
        <v/>
      </c>
      <c r="GF19" s="29" t="str">
        <f t="shared" si="103"/>
        <v/>
      </c>
      <c r="GG19" s="30" t="str">
        <f t="shared" si="104"/>
        <v/>
      </c>
    </row>
    <row r="20" spans="1:199" ht="27" customHeight="1" thickTop="1" thickBot="1" x14ac:dyDescent="0.3">
      <c r="A20" s="173"/>
      <c r="B20" s="174"/>
      <c r="C20" s="256" t="s">
        <v>219</v>
      </c>
      <c r="D20" s="256"/>
      <c r="E20" s="256"/>
      <c r="F20" s="256"/>
      <c r="G20" s="177"/>
      <c r="H20" s="177"/>
      <c r="I20" s="177"/>
      <c r="J20" s="177"/>
      <c r="K20" s="178"/>
      <c r="L20" s="178"/>
      <c r="M20" s="179"/>
      <c r="N20" s="137"/>
      <c r="O20" s="37" t="str">
        <f t="shared" si="0"/>
        <v/>
      </c>
      <c r="P20" s="40"/>
      <c r="Q20" s="119"/>
      <c r="R20" s="86"/>
      <c r="S20" s="54">
        <v>20</v>
      </c>
      <c r="T20" s="6"/>
      <c r="U20" s="49"/>
      <c r="V20" s="86"/>
      <c r="W20" s="54">
        <v>15</v>
      </c>
      <c r="X20" s="6"/>
      <c r="Y20" s="50"/>
      <c r="Z20" s="130"/>
      <c r="AA20" s="63">
        <v>10</v>
      </c>
      <c r="AB20" s="16"/>
      <c r="AC20" s="5">
        <f t="shared" si="99"/>
        <v>14</v>
      </c>
      <c r="AD20" s="114" t="s">
        <v>23</v>
      </c>
      <c r="AE20" s="72" t="s">
        <v>130</v>
      </c>
      <c r="AF20" s="54">
        <v>5</v>
      </c>
      <c r="AG20" s="32">
        <f t="shared" si="100"/>
        <v>39</v>
      </c>
      <c r="AH20" s="65" t="s">
        <v>34</v>
      </c>
      <c r="AI20" s="72" t="s">
        <v>155</v>
      </c>
      <c r="AJ20" s="54">
        <v>5</v>
      </c>
      <c r="AK20" s="32">
        <f t="shared" si="101"/>
        <v>64</v>
      </c>
      <c r="AL20" s="66"/>
      <c r="AM20" s="59"/>
      <c r="AN20" s="54">
        <v>5</v>
      </c>
      <c r="AO20" s="2"/>
      <c r="AP20" s="99" t="str">
        <f t="shared" si="1"/>
        <v/>
      </c>
      <c r="AQ20" s="100" t="str">
        <f t="shared" si="2"/>
        <v/>
      </c>
      <c r="AR20" s="100" t="str">
        <f t="shared" si="3"/>
        <v/>
      </c>
      <c r="AS20" s="101" t="str">
        <f t="shared" si="4"/>
        <v/>
      </c>
      <c r="AT20" s="101" t="str">
        <f t="shared" si="5"/>
        <v/>
      </c>
      <c r="AU20" s="102" t="str">
        <f t="shared" si="6"/>
        <v/>
      </c>
      <c r="AV20" s="99" t="str">
        <f t="shared" si="7"/>
        <v/>
      </c>
      <c r="AW20" s="100" t="str">
        <f t="shared" si="8"/>
        <v/>
      </c>
      <c r="AX20" s="100" t="str">
        <f t="shared" si="9"/>
        <v/>
      </c>
      <c r="AY20" s="101" t="str">
        <f t="shared" si="10"/>
        <v/>
      </c>
      <c r="AZ20" s="101" t="str">
        <f t="shared" si="11"/>
        <v/>
      </c>
      <c r="BA20" s="102" t="str">
        <f t="shared" si="12"/>
        <v/>
      </c>
      <c r="BB20" s="99" t="str">
        <f t="shared" si="13"/>
        <v/>
      </c>
      <c r="BC20" s="100" t="str">
        <f t="shared" si="14"/>
        <v/>
      </c>
      <c r="BD20" s="100" t="str">
        <f t="shared" si="15"/>
        <v/>
      </c>
      <c r="BE20" s="101" t="str">
        <f t="shared" si="16"/>
        <v/>
      </c>
      <c r="BF20" s="101" t="str">
        <f t="shared" si="17"/>
        <v/>
      </c>
      <c r="BG20" s="102" t="str">
        <f t="shared" si="18"/>
        <v/>
      </c>
      <c r="BH20" s="99" t="str">
        <f t="shared" si="19"/>
        <v/>
      </c>
      <c r="BI20" s="100" t="str">
        <f t="shared" si="20"/>
        <v/>
      </c>
      <c r="BJ20" s="100" t="str">
        <f t="shared" si="21"/>
        <v/>
      </c>
      <c r="BK20" s="101" t="str">
        <f t="shared" si="22"/>
        <v/>
      </c>
      <c r="BL20" s="101" t="str">
        <f t="shared" si="23"/>
        <v/>
      </c>
      <c r="BM20" s="102" t="str">
        <f t="shared" si="24"/>
        <v/>
      </c>
      <c r="BN20" s="99" t="str">
        <f t="shared" si="25"/>
        <v/>
      </c>
      <c r="BO20" s="100" t="str">
        <f t="shared" si="26"/>
        <v/>
      </c>
      <c r="BP20" s="100" t="str">
        <f t="shared" si="27"/>
        <v/>
      </c>
      <c r="BQ20" s="101" t="str">
        <f t="shared" si="28"/>
        <v/>
      </c>
      <c r="BR20" s="101" t="str">
        <f t="shared" si="29"/>
        <v/>
      </c>
      <c r="BS20" s="102" t="str">
        <f t="shared" si="30"/>
        <v/>
      </c>
      <c r="BT20" s="99" t="str">
        <f t="shared" si="31"/>
        <v/>
      </c>
      <c r="BU20" s="100" t="str">
        <f t="shared" si="32"/>
        <v/>
      </c>
      <c r="BV20" s="100" t="str">
        <f t="shared" si="33"/>
        <v/>
      </c>
      <c r="BW20" s="101" t="str">
        <f t="shared" si="34"/>
        <v/>
      </c>
      <c r="BX20" s="101" t="str">
        <f t="shared" si="35"/>
        <v/>
      </c>
      <c r="BY20" s="102" t="str">
        <f t="shared" si="36"/>
        <v/>
      </c>
      <c r="BZ20" s="99" t="str">
        <f t="shared" si="37"/>
        <v/>
      </c>
      <c r="CA20" s="100" t="str">
        <f t="shared" si="38"/>
        <v/>
      </c>
      <c r="CB20" s="100" t="str">
        <f t="shared" si="39"/>
        <v/>
      </c>
      <c r="CC20" s="101" t="str">
        <f t="shared" si="40"/>
        <v/>
      </c>
      <c r="CD20" s="101" t="str">
        <f t="shared" si="41"/>
        <v/>
      </c>
      <c r="CE20" s="102" t="str">
        <f t="shared" si="42"/>
        <v/>
      </c>
      <c r="CF20" s="99" t="str">
        <f t="shared" si="43"/>
        <v/>
      </c>
      <c r="CG20" s="100" t="str">
        <f t="shared" si="44"/>
        <v/>
      </c>
      <c r="CH20" s="100" t="str">
        <f t="shared" si="45"/>
        <v/>
      </c>
      <c r="CI20" s="101" t="str">
        <f t="shared" si="46"/>
        <v/>
      </c>
      <c r="CJ20" s="101" t="str">
        <f t="shared" si="47"/>
        <v/>
      </c>
      <c r="CK20" s="102" t="str">
        <f t="shared" si="48"/>
        <v/>
      </c>
      <c r="CL20" s="15"/>
      <c r="CM20" s="26" t="str">
        <f t="shared" si="97"/>
        <v/>
      </c>
      <c r="CN20" s="27" t="str">
        <f t="shared" si="49"/>
        <v/>
      </c>
      <c r="CO20" s="27" t="str">
        <f t="shared" si="50"/>
        <v/>
      </c>
      <c r="CP20" s="27" t="str">
        <f t="shared" si="51"/>
        <v/>
      </c>
      <c r="CQ20" s="27" t="str">
        <f t="shared" si="52"/>
        <v/>
      </c>
      <c r="CR20" s="27" t="str">
        <f t="shared" si="53"/>
        <v/>
      </c>
      <c r="CS20" s="27" t="str">
        <f t="shared" si="54"/>
        <v/>
      </c>
      <c r="CT20" s="27" t="str">
        <f t="shared" si="55"/>
        <v/>
      </c>
      <c r="CU20" s="27" t="str">
        <f t="shared" si="56"/>
        <v/>
      </c>
      <c r="CV20" s="27" t="str">
        <f t="shared" si="57"/>
        <v/>
      </c>
      <c r="CW20" s="27" t="str">
        <f t="shared" si="58"/>
        <v/>
      </c>
      <c r="CX20" s="27" t="str">
        <f t="shared" si="59"/>
        <v/>
      </c>
      <c r="CY20" s="27" t="str">
        <f t="shared" si="60"/>
        <v/>
      </c>
      <c r="CZ20" s="27" t="str">
        <f t="shared" si="61"/>
        <v/>
      </c>
      <c r="DA20" s="27" t="str">
        <f t="shared" si="62"/>
        <v/>
      </c>
      <c r="DB20" s="27" t="str">
        <f t="shared" si="63"/>
        <v/>
      </c>
      <c r="DC20" s="27" t="str">
        <f t="shared" si="64"/>
        <v/>
      </c>
      <c r="DD20" s="27" t="str">
        <f t="shared" si="65"/>
        <v/>
      </c>
      <c r="DE20" s="27" t="str">
        <f t="shared" si="66"/>
        <v/>
      </c>
      <c r="DF20" s="27" t="str">
        <f t="shared" si="67"/>
        <v/>
      </c>
      <c r="DG20" s="27" t="str">
        <f t="shared" si="68"/>
        <v/>
      </c>
      <c r="DH20" s="27" t="str">
        <f t="shared" si="69"/>
        <v/>
      </c>
      <c r="DI20" s="27" t="str">
        <f t="shared" si="70"/>
        <v/>
      </c>
      <c r="DJ20" s="27" t="str">
        <f t="shared" si="71"/>
        <v/>
      </c>
      <c r="DK20" s="27" t="str">
        <f t="shared" si="72"/>
        <v/>
      </c>
      <c r="DL20" s="27" t="str">
        <f t="shared" si="73"/>
        <v/>
      </c>
      <c r="DM20" s="27" t="str">
        <f t="shared" si="74"/>
        <v/>
      </c>
      <c r="DN20" s="27" t="str">
        <f t="shared" si="75"/>
        <v/>
      </c>
      <c r="DO20" s="27" t="str">
        <f t="shared" si="76"/>
        <v/>
      </c>
      <c r="DP20" s="27" t="str">
        <f t="shared" si="77"/>
        <v/>
      </c>
      <c r="DQ20" s="27" t="str">
        <f t="shared" si="78"/>
        <v/>
      </c>
      <c r="DR20" s="27" t="str">
        <f t="shared" si="79"/>
        <v/>
      </c>
      <c r="DS20" s="27" t="str">
        <f t="shared" si="80"/>
        <v/>
      </c>
      <c r="DT20" s="27" t="str">
        <f t="shared" si="81"/>
        <v/>
      </c>
      <c r="DU20" s="27" t="str">
        <f t="shared" si="82"/>
        <v/>
      </c>
      <c r="DV20" s="27" t="str">
        <f t="shared" si="83"/>
        <v/>
      </c>
      <c r="DW20" s="27" t="str">
        <f t="shared" si="84"/>
        <v/>
      </c>
      <c r="DX20" s="27" t="str">
        <f t="shared" si="85"/>
        <v/>
      </c>
      <c r="DY20" s="27" t="str">
        <f t="shared" si="86"/>
        <v/>
      </c>
      <c r="DZ20" s="27" t="str">
        <f t="shared" si="87"/>
        <v/>
      </c>
      <c r="EA20" s="27" t="str">
        <f t="shared" si="88"/>
        <v/>
      </c>
      <c r="EB20" s="27" t="str">
        <f t="shared" si="89"/>
        <v/>
      </c>
      <c r="EC20" s="27" t="str">
        <f t="shared" si="90"/>
        <v/>
      </c>
      <c r="ED20" s="27" t="str">
        <f t="shared" si="91"/>
        <v/>
      </c>
      <c r="EE20" s="27" t="str">
        <f t="shared" si="92"/>
        <v/>
      </c>
      <c r="EF20" s="27" t="str">
        <f t="shared" si="93"/>
        <v/>
      </c>
      <c r="EG20" s="27" t="str">
        <f t="shared" si="94"/>
        <v/>
      </c>
      <c r="EH20" s="27" t="str">
        <f t="shared" si="95"/>
        <v/>
      </c>
      <c r="EI20" s="33"/>
      <c r="EJ20" s="17">
        <f t="shared" si="98"/>
        <v>0</v>
      </c>
      <c r="EK20" s="15"/>
      <c r="EL20" s="28" t="str">
        <f t="shared" si="105"/>
        <v/>
      </c>
      <c r="EM20" s="29" t="str">
        <f t="shared" si="105"/>
        <v/>
      </c>
      <c r="EN20" s="29" t="str">
        <f t="shared" si="105"/>
        <v/>
      </c>
      <c r="EO20" s="29" t="str">
        <f t="shared" si="105"/>
        <v/>
      </c>
      <c r="EP20" s="29" t="str">
        <f t="shared" si="105"/>
        <v/>
      </c>
      <c r="EQ20" s="29" t="str">
        <f t="shared" si="105"/>
        <v/>
      </c>
      <c r="ER20" s="29" t="str">
        <f t="shared" si="105"/>
        <v/>
      </c>
      <c r="ES20" s="29" t="str">
        <f t="shared" si="105"/>
        <v/>
      </c>
      <c r="ET20" s="29" t="str">
        <f t="shared" si="105"/>
        <v/>
      </c>
      <c r="EU20" s="29" t="str">
        <f t="shared" si="105"/>
        <v/>
      </c>
      <c r="EV20" s="29" t="str">
        <f t="shared" si="105"/>
        <v/>
      </c>
      <c r="EW20" s="29" t="str">
        <f t="shared" si="105"/>
        <v/>
      </c>
      <c r="EX20" s="29" t="str">
        <f t="shared" si="105"/>
        <v/>
      </c>
      <c r="EY20" s="29" t="str">
        <f t="shared" si="105"/>
        <v/>
      </c>
      <c r="EZ20" s="29" t="str">
        <f t="shared" si="105"/>
        <v/>
      </c>
      <c r="FA20" s="29" t="str">
        <f t="shared" si="105"/>
        <v/>
      </c>
      <c r="FB20" s="29" t="str">
        <f t="shared" si="102"/>
        <v/>
      </c>
      <c r="FC20" s="29" t="str">
        <f t="shared" si="102"/>
        <v/>
      </c>
      <c r="FD20" s="29" t="str">
        <f t="shared" si="102"/>
        <v/>
      </c>
      <c r="FE20" s="29" t="str">
        <f t="shared" si="102"/>
        <v/>
      </c>
      <c r="FF20" s="29" t="str">
        <f t="shared" si="102"/>
        <v/>
      </c>
      <c r="FG20" s="29" t="str">
        <f t="shared" si="102"/>
        <v/>
      </c>
      <c r="FH20" s="29" t="str">
        <f t="shared" si="102"/>
        <v/>
      </c>
      <c r="FI20" s="29" t="str">
        <f t="shared" si="102"/>
        <v/>
      </c>
      <c r="FJ20" s="29" t="str">
        <f t="shared" si="102"/>
        <v/>
      </c>
      <c r="FK20" s="29" t="str">
        <f t="shared" si="102"/>
        <v/>
      </c>
      <c r="FL20" s="29" t="str">
        <f t="shared" si="102"/>
        <v/>
      </c>
      <c r="FM20" s="29" t="str">
        <f t="shared" si="102"/>
        <v/>
      </c>
      <c r="FN20" s="29" t="str">
        <f t="shared" si="102"/>
        <v/>
      </c>
      <c r="FO20" s="29" t="str">
        <f t="shared" si="102"/>
        <v/>
      </c>
      <c r="FP20" s="29" t="str">
        <f t="shared" si="102"/>
        <v/>
      </c>
      <c r="FQ20" s="29" t="str">
        <f t="shared" si="103"/>
        <v/>
      </c>
      <c r="FR20" s="29" t="str">
        <f t="shared" si="103"/>
        <v/>
      </c>
      <c r="FS20" s="29" t="str">
        <f t="shared" si="103"/>
        <v/>
      </c>
      <c r="FT20" s="29" t="str">
        <f t="shared" si="103"/>
        <v/>
      </c>
      <c r="FU20" s="29" t="str">
        <f t="shared" si="103"/>
        <v/>
      </c>
      <c r="FV20" s="29" t="str">
        <f t="shared" si="103"/>
        <v/>
      </c>
      <c r="FW20" s="29" t="str">
        <f t="shared" si="103"/>
        <v/>
      </c>
      <c r="FX20" s="29" t="str">
        <f t="shared" si="103"/>
        <v/>
      </c>
      <c r="FY20" s="29" t="str">
        <f t="shared" si="103"/>
        <v/>
      </c>
      <c r="FZ20" s="29" t="str">
        <f t="shared" si="103"/>
        <v/>
      </c>
      <c r="GA20" s="29" t="str">
        <f t="shared" si="103"/>
        <v/>
      </c>
      <c r="GB20" s="29" t="str">
        <f t="shared" si="103"/>
        <v/>
      </c>
      <c r="GC20" s="29" t="str">
        <f t="shared" si="103"/>
        <v/>
      </c>
      <c r="GD20" s="29" t="str">
        <f t="shared" si="103"/>
        <v/>
      </c>
      <c r="GE20" s="29" t="str">
        <f t="shared" si="103"/>
        <v/>
      </c>
      <c r="GF20" s="29" t="str">
        <f t="shared" si="103"/>
        <v/>
      </c>
      <c r="GG20" s="30" t="str">
        <f t="shared" si="104"/>
        <v/>
      </c>
    </row>
    <row r="21" spans="1:199" ht="30" customHeight="1" thickTop="1" thickBot="1" x14ac:dyDescent="0.3">
      <c r="A21" s="173"/>
      <c r="B21" s="174"/>
      <c r="C21" s="257" t="s">
        <v>220</v>
      </c>
      <c r="D21" s="258"/>
      <c r="E21" s="257" t="s">
        <v>221</v>
      </c>
      <c r="F21" s="258"/>
      <c r="G21" s="180"/>
      <c r="H21" s="180"/>
      <c r="I21" s="180"/>
      <c r="J21" s="180"/>
      <c r="K21" s="180"/>
      <c r="L21" s="180"/>
      <c r="M21" s="181"/>
      <c r="N21" s="137"/>
      <c r="O21" s="37" t="str">
        <f t="shared" si="0"/>
        <v/>
      </c>
      <c r="P21" s="40"/>
      <c r="Q21" s="119"/>
      <c r="R21" s="86"/>
      <c r="S21" s="54">
        <v>20</v>
      </c>
      <c r="T21" s="6"/>
      <c r="U21" s="49"/>
      <c r="V21" s="86"/>
      <c r="W21" s="54">
        <v>15</v>
      </c>
      <c r="X21" s="6"/>
      <c r="Y21" s="50"/>
      <c r="Z21" s="130"/>
      <c r="AA21" s="63">
        <v>10</v>
      </c>
      <c r="AB21" s="16"/>
      <c r="AC21" s="5">
        <f t="shared" si="99"/>
        <v>15</v>
      </c>
      <c r="AD21" s="49" t="s">
        <v>24</v>
      </c>
      <c r="AE21" s="72" t="s">
        <v>131</v>
      </c>
      <c r="AF21" s="54">
        <v>5</v>
      </c>
      <c r="AG21" s="32">
        <f t="shared" si="100"/>
        <v>40</v>
      </c>
      <c r="AH21" s="65" t="s">
        <v>38</v>
      </c>
      <c r="AI21" s="72" t="s">
        <v>156</v>
      </c>
      <c r="AJ21" s="54">
        <v>5</v>
      </c>
      <c r="AK21" s="32">
        <f t="shared" si="101"/>
        <v>65</v>
      </c>
      <c r="AL21" s="69"/>
      <c r="AM21" s="59"/>
      <c r="AN21" s="54">
        <v>5</v>
      </c>
      <c r="AO21" s="2"/>
      <c r="AP21" s="99" t="str">
        <f t="shared" si="1"/>
        <v/>
      </c>
      <c r="AQ21" s="100" t="str">
        <f t="shared" si="2"/>
        <v/>
      </c>
      <c r="AR21" s="100" t="str">
        <f t="shared" si="3"/>
        <v/>
      </c>
      <c r="AS21" s="101" t="str">
        <f t="shared" si="4"/>
        <v/>
      </c>
      <c r="AT21" s="101" t="str">
        <f t="shared" si="5"/>
        <v/>
      </c>
      <c r="AU21" s="102" t="str">
        <f t="shared" si="6"/>
        <v/>
      </c>
      <c r="AV21" s="99" t="str">
        <f t="shared" si="7"/>
        <v/>
      </c>
      <c r="AW21" s="100" t="str">
        <f t="shared" si="8"/>
        <v/>
      </c>
      <c r="AX21" s="100" t="str">
        <f t="shared" si="9"/>
        <v/>
      </c>
      <c r="AY21" s="101" t="str">
        <f t="shared" si="10"/>
        <v/>
      </c>
      <c r="AZ21" s="101" t="str">
        <f t="shared" si="11"/>
        <v/>
      </c>
      <c r="BA21" s="102" t="str">
        <f t="shared" si="12"/>
        <v/>
      </c>
      <c r="BB21" s="99" t="str">
        <f t="shared" si="13"/>
        <v/>
      </c>
      <c r="BC21" s="100" t="str">
        <f t="shared" si="14"/>
        <v/>
      </c>
      <c r="BD21" s="100" t="str">
        <f t="shared" si="15"/>
        <v/>
      </c>
      <c r="BE21" s="101" t="str">
        <f t="shared" si="16"/>
        <v/>
      </c>
      <c r="BF21" s="101" t="str">
        <f t="shared" si="17"/>
        <v/>
      </c>
      <c r="BG21" s="102" t="str">
        <f t="shared" si="18"/>
        <v/>
      </c>
      <c r="BH21" s="99" t="str">
        <f t="shared" si="19"/>
        <v/>
      </c>
      <c r="BI21" s="100" t="str">
        <f t="shared" si="20"/>
        <v/>
      </c>
      <c r="BJ21" s="100" t="str">
        <f t="shared" si="21"/>
        <v/>
      </c>
      <c r="BK21" s="101" t="str">
        <f t="shared" si="22"/>
        <v/>
      </c>
      <c r="BL21" s="101" t="str">
        <f t="shared" si="23"/>
        <v/>
      </c>
      <c r="BM21" s="102" t="str">
        <f t="shared" si="24"/>
        <v/>
      </c>
      <c r="BN21" s="99" t="str">
        <f t="shared" si="25"/>
        <v/>
      </c>
      <c r="BO21" s="100" t="str">
        <f t="shared" si="26"/>
        <v/>
      </c>
      <c r="BP21" s="100" t="str">
        <f t="shared" si="27"/>
        <v/>
      </c>
      <c r="BQ21" s="101" t="str">
        <f t="shared" si="28"/>
        <v/>
      </c>
      <c r="BR21" s="101" t="str">
        <f t="shared" si="29"/>
        <v/>
      </c>
      <c r="BS21" s="102" t="str">
        <f t="shared" si="30"/>
        <v/>
      </c>
      <c r="BT21" s="99" t="str">
        <f t="shared" si="31"/>
        <v/>
      </c>
      <c r="BU21" s="100" t="str">
        <f t="shared" si="32"/>
        <v/>
      </c>
      <c r="BV21" s="100" t="str">
        <f t="shared" si="33"/>
        <v/>
      </c>
      <c r="BW21" s="101" t="str">
        <f t="shared" si="34"/>
        <v/>
      </c>
      <c r="BX21" s="101" t="str">
        <f t="shared" si="35"/>
        <v/>
      </c>
      <c r="BY21" s="102" t="str">
        <f t="shared" si="36"/>
        <v/>
      </c>
      <c r="BZ21" s="99" t="str">
        <f t="shared" si="37"/>
        <v/>
      </c>
      <c r="CA21" s="100" t="str">
        <f t="shared" si="38"/>
        <v/>
      </c>
      <c r="CB21" s="100" t="str">
        <f t="shared" si="39"/>
        <v/>
      </c>
      <c r="CC21" s="101" t="str">
        <f t="shared" si="40"/>
        <v/>
      </c>
      <c r="CD21" s="101" t="str">
        <f t="shared" si="41"/>
        <v/>
      </c>
      <c r="CE21" s="102" t="str">
        <f t="shared" si="42"/>
        <v/>
      </c>
      <c r="CF21" s="99" t="str">
        <f t="shared" si="43"/>
        <v/>
      </c>
      <c r="CG21" s="100" t="str">
        <f t="shared" si="44"/>
        <v/>
      </c>
      <c r="CH21" s="100" t="str">
        <f t="shared" si="45"/>
        <v/>
      </c>
      <c r="CI21" s="101" t="str">
        <f t="shared" si="46"/>
        <v/>
      </c>
      <c r="CJ21" s="101" t="str">
        <f t="shared" si="47"/>
        <v/>
      </c>
      <c r="CK21" s="102" t="str">
        <f t="shared" si="48"/>
        <v/>
      </c>
      <c r="CL21" s="15"/>
      <c r="CM21" s="26" t="str">
        <f t="shared" si="97"/>
        <v/>
      </c>
      <c r="CN21" s="27" t="str">
        <f t="shared" si="49"/>
        <v/>
      </c>
      <c r="CO21" s="27" t="str">
        <f t="shared" si="50"/>
        <v/>
      </c>
      <c r="CP21" s="27" t="str">
        <f t="shared" si="51"/>
        <v/>
      </c>
      <c r="CQ21" s="27" t="str">
        <f t="shared" si="52"/>
        <v/>
      </c>
      <c r="CR21" s="27" t="str">
        <f t="shared" si="53"/>
        <v/>
      </c>
      <c r="CS21" s="27" t="str">
        <f t="shared" si="54"/>
        <v/>
      </c>
      <c r="CT21" s="27" t="str">
        <f t="shared" si="55"/>
        <v/>
      </c>
      <c r="CU21" s="27" t="str">
        <f t="shared" si="56"/>
        <v/>
      </c>
      <c r="CV21" s="27" t="str">
        <f t="shared" si="57"/>
        <v/>
      </c>
      <c r="CW21" s="27" t="str">
        <f t="shared" si="58"/>
        <v/>
      </c>
      <c r="CX21" s="27" t="str">
        <f t="shared" si="59"/>
        <v/>
      </c>
      <c r="CY21" s="27" t="str">
        <f t="shared" si="60"/>
        <v/>
      </c>
      <c r="CZ21" s="27" t="str">
        <f t="shared" si="61"/>
        <v/>
      </c>
      <c r="DA21" s="27" t="str">
        <f t="shared" si="62"/>
        <v/>
      </c>
      <c r="DB21" s="27" t="str">
        <f t="shared" si="63"/>
        <v/>
      </c>
      <c r="DC21" s="27" t="str">
        <f t="shared" si="64"/>
        <v/>
      </c>
      <c r="DD21" s="27" t="str">
        <f t="shared" si="65"/>
        <v/>
      </c>
      <c r="DE21" s="27" t="str">
        <f t="shared" si="66"/>
        <v/>
      </c>
      <c r="DF21" s="27" t="str">
        <f t="shared" si="67"/>
        <v/>
      </c>
      <c r="DG21" s="27" t="str">
        <f t="shared" si="68"/>
        <v/>
      </c>
      <c r="DH21" s="27" t="str">
        <f t="shared" si="69"/>
        <v/>
      </c>
      <c r="DI21" s="27" t="str">
        <f t="shared" si="70"/>
        <v/>
      </c>
      <c r="DJ21" s="27" t="str">
        <f t="shared" si="71"/>
        <v/>
      </c>
      <c r="DK21" s="27" t="str">
        <f t="shared" si="72"/>
        <v/>
      </c>
      <c r="DL21" s="27" t="str">
        <f t="shared" si="73"/>
        <v/>
      </c>
      <c r="DM21" s="27" t="str">
        <f t="shared" si="74"/>
        <v/>
      </c>
      <c r="DN21" s="27" t="str">
        <f t="shared" si="75"/>
        <v/>
      </c>
      <c r="DO21" s="27" t="str">
        <f t="shared" si="76"/>
        <v/>
      </c>
      <c r="DP21" s="27" t="str">
        <f t="shared" si="77"/>
        <v/>
      </c>
      <c r="DQ21" s="27" t="str">
        <f t="shared" si="78"/>
        <v/>
      </c>
      <c r="DR21" s="27" t="str">
        <f t="shared" si="79"/>
        <v/>
      </c>
      <c r="DS21" s="27" t="str">
        <f t="shared" si="80"/>
        <v/>
      </c>
      <c r="DT21" s="27" t="str">
        <f t="shared" si="81"/>
        <v/>
      </c>
      <c r="DU21" s="27" t="str">
        <f t="shared" si="82"/>
        <v/>
      </c>
      <c r="DV21" s="27" t="str">
        <f t="shared" si="83"/>
        <v/>
      </c>
      <c r="DW21" s="27" t="str">
        <f t="shared" si="84"/>
        <v/>
      </c>
      <c r="DX21" s="27" t="str">
        <f t="shared" si="85"/>
        <v/>
      </c>
      <c r="DY21" s="27" t="str">
        <f t="shared" si="86"/>
        <v/>
      </c>
      <c r="DZ21" s="27" t="str">
        <f t="shared" si="87"/>
        <v/>
      </c>
      <c r="EA21" s="27" t="str">
        <f t="shared" si="88"/>
        <v/>
      </c>
      <c r="EB21" s="27" t="str">
        <f t="shared" si="89"/>
        <v/>
      </c>
      <c r="EC21" s="27" t="str">
        <f t="shared" si="90"/>
        <v/>
      </c>
      <c r="ED21" s="27" t="str">
        <f t="shared" si="91"/>
        <v/>
      </c>
      <c r="EE21" s="27" t="str">
        <f t="shared" si="92"/>
        <v/>
      </c>
      <c r="EF21" s="27" t="str">
        <f t="shared" si="93"/>
        <v/>
      </c>
      <c r="EG21" s="27" t="str">
        <f t="shared" si="94"/>
        <v/>
      </c>
      <c r="EH21" s="27" t="str">
        <f t="shared" si="95"/>
        <v/>
      </c>
      <c r="EI21" s="33"/>
      <c r="EJ21" s="17">
        <f t="shared" si="98"/>
        <v>0</v>
      </c>
      <c r="EK21" s="15"/>
      <c r="EL21" s="28" t="str">
        <f t="shared" si="105"/>
        <v/>
      </c>
      <c r="EM21" s="29" t="str">
        <f t="shared" si="105"/>
        <v/>
      </c>
      <c r="EN21" s="29" t="str">
        <f t="shared" si="105"/>
        <v/>
      </c>
      <c r="EO21" s="29" t="str">
        <f t="shared" si="105"/>
        <v/>
      </c>
      <c r="EP21" s="29" t="str">
        <f t="shared" si="105"/>
        <v/>
      </c>
      <c r="EQ21" s="29" t="str">
        <f t="shared" si="105"/>
        <v/>
      </c>
      <c r="ER21" s="29" t="str">
        <f t="shared" si="105"/>
        <v/>
      </c>
      <c r="ES21" s="29" t="str">
        <f t="shared" si="105"/>
        <v/>
      </c>
      <c r="ET21" s="29" t="str">
        <f t="shared" si="105"/>
        <v/>
      </c>
      <c r="EU21" s="29" t="str">
        <f t="shared" si="105"/>
        <v/>
      </c>
      <c r="EV21" s="29" t="str">
        <f t="shared" si="105"/>
        <v/>
      </c>
      <c r="EW21" s="29" t="str">
        <f t="shared" si="105"/>
        <v/>
      </c>
      <c r="EX21" s="29" t="str">
        <f t="shared" si="105"/>
        <v/>
      </c>
      <c r="EY21" s="29" t="str">
        <f t="shared" si="105"/>
        <v/>
      </c>
      <c r="EZ21" s="29" t="str">
        <f t="shared" si="105"/>
        <v/>
      </c>
      <c r="FA21" s="29" t="str">
        <f t="shared" si="105"/>
        <v/>
      </c>
      <c r="FB21" s="29" t="str">
        <f t="shared" si="102"/>
        <v/>
      </c>
      <c r="FC21" s="29" t="str">
        <f t="shared" si="102"/>
        <v/>
      </c>
      <c r="FD21" s="29" t="str">
        <f t="shared" si="102"/>
        <v/>
      </c>
      <c r="FE21" s="29" t="str">
        <f t="shared" si="102"/>
        <v/>
      </c>
      <c r="FF21" s="29" t="str">
        <f t="shared" si="102"/>
        <v/>
      </c>
      <c r="FG21" s="29" t="str">
        <f t="shared" si="102"/>
        <v/>
      </c>
      <c r="FH21" s="29" t="str">
        <f t="shared" si="102"/>
        <v/>
      </c>
      <c r="FI21" s="29" t="str">
        <f t="shared" si="102"/>
        <v/>
      </c>
      <c r="FJ21" s="29" t="str">
        <f t="shared" si="102"/>
        <v/>
      </c>
      <c r="FK21" s="29" t="str">
        <f t="shared" si="102"/>
        <v/>
      </c>
      <c r="FL21" s="29" t="str">
        <f t="shared" si="102"/>
        <v/>
      </c>
      <c r="FM21" s="29" t="str">
        <f t="shared" si="102"/>
        <v/>
      </c>
      <c r="FN21" s="29" t="str">
        <f t="shared" si="102"/>
        <v/>
      </c>
      <c r="FO21" s="29" t="str">
        <f t="shared" si="102"/>
        <v/>
      </c>
      <c r="FP21" s="29" t="str">
        <f t="shared" si="102"/>
        <v/>
      </c>
      <c r="FQ21" s="29" t="str">
        <f t="shared" si="103"/>
        <v/>
      </c>
      <c r="FR21" s="29" t="str">
        <f t="shared" si="103"/>
        <v/>
      </c>
      <c r="FS21" s="29" t="str">
        <f t="shared" si="103"/>
        <v/>
      </c>
      <c r="FT21" s="29" t="str">
        <f t="shared" si="103"/>
        <v/>
      </c>
      <c r="FU21" s="29" t="str">
        <f t="shared" si="103"/>
        <v/>
      </c>
      <c r="FV21" s="29" t="str">
        <f t="shared" si="103"/>
        <v/>
      </c>
      <c r="FW21" s="29" t="str">
        <f t="shared" si="103"/>
        <v/>
      </c>
      <c r="FX21" s="29" t="str">
        <f t="shared" si="103"/>
        <v/>
      </c>
      <c r="FY21" s="29" t="str">
        <f t="shared" si="103"/>
        <v/>
      </c>
      <c r="FZ21" s="29" t="str">
        <f t="shared" si="103"/>
        <v/>
      </c>
      <c r="GA21" s="29" t="str">
        <f t="shared" si="103"/>
        <v/>
      </c>
      <c r="GB21" s="29" t="str">
        <f t="shared" si="103"/>
        <v/>
      </c>
      <c r="GC21" s="29" t="str">
        <f t="shared" si="103"/>
        <v/>
      </c>
      <c r="GD21" s="29" t="str">
        <f t="shared" si="103"/>
        <v/>
      </c>
      <c r="GE21" s="29" t="str">
        <f t="shared" si="103"/>
        <v/>
      </c>
      <c r="GF21" s="29" t="str">
        <f t="shared" si="103"/>
        <v/>
      </c>
      <c r="GG21" s="30" t="str">
        <f t="shared" si="104"/>
        <v/>
      </c>
    </row>
    <row r="22" spans="1:199" ht="30" customHeight="1" thickTop="1" thickBot="1" x14ac:dyDescent="0.3">
      <c r="A22" s="173"/>
      <c r="B22" s="182"/>
      <c r="C22" s="74"/>
      <c r="D22" s="183"/>
      <c r="E22" s="87"/>
      <c r="F22" s="180"/>
      <c r="G22" s="180"/>
      <c r="H22" s="180"/>
      <c r="I22" s="180"/>
      <c r="J22" s="180"/>
      <c r="K22" s="180"/>
      <c r="L22" s="180"/>
      <c r="M22" s="181"/>
      <c r="N22" s="137"/>
      <c r="O22" s="37" t="str">
        <f t="shared" si="0"/>
        <v/>
      </c>
      <c r="P22" s="40"/>
      <c r="Q22" s="119"/>
      <c r="R22" s="115"/>
      <c r="S22" s="54">
        <v>20</v>
      </c>
      <c r="T22" s="6"/>
      <c r="U22" s="49"/>
      <c r="V22" s="86"/>
      <c r="W22" s="54">
        <v>15</v>
      </c>
      <c r="X22" s="6"/>
      <c r="Y22" s="119"/>
      <c r="Z22" s="130"/>
      <c r="AA22" s="129"/>
      <c r="AB22" s="16"/>
      <c r="AC22" s="5">
        <f t="shared" si="99"/>
        <v>16</v>
      </c>
      <c r="AD22" s="49" t="s">
        <v>25</v>
      </c>
      <c r="AE22" s="72" t="s">
        <v>132</v>
      </c>
      <c r="AF22" s="54">
        <v>5</v>
      </c>
      <c r="AG22" s="32">
        <f t="shared" si="100"/>
        <v>41</v>
      </c>
      <c r="AH22" s="66" t="s">
        <v>49</v>
      </c>
      <c r="AI22" s="72" t="s">
        <v>157</v>
      </c>
      <c r="AJ22" s="54">
        <v>5</v>
      </c>
      <c r="AK22" s="32">
        <f t="shared" si="101"/>
        <v>66</v>
      </c>
      <c r="AL22" s="69"/>
      <c r="AM22" s="59"/>
      <c r="AN22" s="54">
        <v>5</v>
      </c>
      <c r="AO22" s="2"/>
      <c r="AP22" s="99" t="str">
        <f t="shared" si="1"/>
        <v/>
      </c>
      <c r="AQ22" s="100" t="str">
        <f t="shared" si="2"/>
        <v/>
      </c>
      <c r="AR22" s="100" t="str">
        <f t="shared" si="3"/>
        <v/>
      </c>
      <c r="AS22" s="101" t="str">
        <f t="shared" si="4"/>
        <v/>
      </c>
      <c r="AT22" s="101" t="str">
        <f t="shared" si="5"/>
        <v/>
      </c>
      <c r="AU22" s="102" t="str">
        <f t="shared" si="6"/>
        <v/>
      </c>
      <c r="AV22" s="99" t="str">
        <f t="shared" si="7"/>
        <v/>
      </c>
      <c r="AW22" s="100" t="str">
        <f t="shared" si="8"/>
        <v/>
      </c>
      <c r="AX22" s="100" t="str">
        <f t="shared" si="9"/>
        <v/>
      </c>
      <c r="AY22" s="101" t="str">
        <f t="shared" si="10"/>
        <v/>
      </c>
      <c r="AZ22" s="101" t="str">
        <f t="shared" si="11"/>
        <v/>
      </c>
      <c r="BA22" s="102" t="str">
        <f t="shared" si="12"/>
        <v/>
      </c>
      <c r="BB22" s="99" t="str">
        <f t="shared" si="13"/>
        <v/>
      </c>
      <c r="BC22" s="100" t="str">
        <f t="shared" si="14"/>
        <v/>
      </c>
      <c r="BD22" s="100" t="str">
        <f t="shared" si="15"/>
        <v/>
      </c>
      <c r="BE22" s="101" t="str">
        <f t="shared" si="16"/>
        <v/>
      </c>
      <c r="BF22" s="101" t="str">
        <f t="shared" si="17"/>
        <v/>
      </c>
      <c r="BG22" s="102" t="str">
        <f t="shared" si="18"/>
        <v/>
      </c>
      <c r="BH22" s="99" t="str">
        <f t="shared" si="19"/>
        <v/>
      </c>
      <c r="BI22" s="100" t="str">
        <f t="shared" si="20"/>
        <v/>
      </c>
      <c r="BJ22" s="100" t="str">
        <f t="shared" si="21"/>
        <v/>
      </c>
      <c r="BK22" s="101" t="str">
        <f t="shared" si="22"/>
        <v/>
      </c>
      <c r="BL22" s="101" t="str">
        <f t="shared" si="23"/>
        <v/>
      </c>
      <c r="BM22" s="102" t="str">
        <f t="shared" si="24"/>
        <v/>
      </c>
      <c r="BN22" s="99" t="str">
        <f t="shared" si="25"/>
        <v/>
      </c>
      <c r="BO22" s="100" t="str">
        <f t="shared" si="26"/>
        <v/>
      </c>
      <c r="BP22" s="100" t="str">
        <f t="shared" si="27"/>
        <v/>
      </c>
      <c r="BQ22" s="101" t="str">
        <f t="shared" si="28"/>
        <v/>
      </c>
      <c r="BR22" s="101" t="str">
        <f t="shared" si="29"/>
        <v/>
      </c>
      <c r="BS22" s="102" t="str">
        <f t="shared" si="30"/>
        <v/>
      </c>
      <c r="BT22" s="99" t="str">
        <f t="shared" si="31"/>
        <v/>
      </c>
      <c r="BU22" s="100" t="str">
        <f t="shared" si="32"/>
        <v/>
      </c>
      <c r="BV22" s="100" t="str">
        <f t="shared" si="33"/>
        <v/>
      </c>
      <c r="BW22" s="101" t="str">
        <f t="shared" si="34"/>
        <v/>
      </c>
      <c r="BX22" s="101" t="str">
        <f t="shared" si="35"/>
        <v/>
      </c>
      <c r="BY22" s="102" t="str">
        <f t="shared" si="36"/>
        <v/>
      </c>
      <c r="BZ22" s="99" t="str">
        <f t="shared" si="37"/>
        <v/>
      </c>
      <c r="CA22" s="100" t="str">
        <f t="shared" si="38"/>
        <v/>
      </c>
      <c r="CB22" s="100" t="str">
        <f t="shared" si="39"/>
        <v/>
      </c>
      <c r="CC22" s="101" t="str">
        <f t="shared" si="40"/>
        <v/>
      </c>
      <c r="CD22" s="101" t="str">
        <f t="shared" si="41"/>
        <v/>
      </c>
      <c r="CE22" s="102" t="str">
        <f t="shared" si="42"/>
        <v/>
      </c>
      <c r="CF22" s="99" t="str">
        <f t="shared" si="43"/>
        <v/>
      </c>
      <c r="CG22" s="100" t="str">
        <f t="shared" si="44"/>
        <v/>
      </c>
      <c r="CH22" s="100" t="str">
        <f t="shared" si="45"/>
        <v/>
      </c>
      <c r="CI22" s="101" t="str">
        <f t="shared" si="46"/>
        <v/>
      </c>
      <c r="CJ22" s="101" t="str">
        <f t="shared" si="47"/>
        <v/>
      </c>
      <c r="CK22" s="102" t="str">
        <f t="shared" si="48"/>
        <v/>
      </c>
      <c r="CL22" s="15"/>
      <c r="CM22" s="26" t="str">
        <f t="shared" si="97"/>
        <v/>
      </c>
      <c r="CN22" s="27" t="str">
        <f t="shared" si="49"/>
        <v/>
      </c>
      <c r="CO22" s="27" t="str">
        <f t="shared" si="50"/>
        <v/>
      </c>
      <c r="CP22" s="27" t="str">
        <f t="shared" si="51"/>
        <v/>
      </c>
      <c r="CQ22" s="27" t="str">
        <f t="shared" si="52"/>
        <v/>
      </c>
      <c r="CR22" s="27" t="str">
        <f t="shared" si="53"/>
        <v/>
      </c>
      <c r="CS22" s="27" t="str">
        <f t="shared" si="54"/>
        <v/>
      </c>
      <c r="CT22" s="27" t="str">
        <f t="shared" si="55"/>
        <v/>
      </c>
      <c r="CU22" s="27" t="str">
        <f t="shared" si="56"/>
        <v/>
      </c>
      <c r="CV22" s="27" t="str">
        <f t="shared" si="57"/>
        <v/>
      </c>
      <c r="CW22" s="27" t="str">
        <f t="shared" si="58"/>
        <v/>
      </c>
      <c r="CX22" s="27" t="str">
        <f t="shared" si="59"/>
        <v/>
      </c>
      <c r="CY22" s="27" t="str">
        <f t="shared" si="60"/>
        <v/>
      </c>
      <c r="CZ22" s="27" t="str">
        <f t="shared" si="61"/>
        <v/>
      </c>
      <c r="DA22" s="27" t="str">
        <f t="shared" si="62"/>
        <v/>
      </c>
      <c r="DB22" s="27" t="str">
        <f t="shared" si="63"/>
        <v/>
      </c>
      <c r="DC22" s="27" t="str">
        <f t="shared" si="64"/>
        <v/>
      </c>
      <c r="DD22" s="27" t="str">
        <f t="shared" si="65"/>
        <v/>
      </c>
      <c r="DE22" s="27" t="str">
        <f t="shared" si="66"/>
        <v/>
      </c>
      <c r="DF22" s="27" t="str">
        <f t="shared" si="67"/>
        <v/>
      </c>
      <c r="DG22" s="27" t="str">
        <f t="shared" si="68"/>
        <v/>
      </c>
      <c r="DH22" s="27" t="str">
        <f t="shared" si="69"/>
        <v/>
      </c>
      <c r="DI22" s="27" t="str">
        <f t="shared" si="70"/>
        <v/>
      </c>
      <c r="DJ22" s="27" t="str">
        <f t="shared" si="71"/>
        <v/>
      </c>
      <c r="DK22" s="27" t="str">
        <f t="shared" si="72"/>
        <v/>
      </c>
      <c r="DL22" s="27" t="str">
        <f t="shared" si="73"/>
        <v/>
      </c>
      <c r="DM22" s="27" t="str">
        <f t="shared" si="74"/>
        <v/>
      </c>
      <c r="DN22" s="27" t="str">
        <f t="shared" si="75"/>
        <v/>
      </c>
      <c r="DO22" s="27" t="str">
        <f t="shared" si="76"/>
        <v/>
      </c>
      <c r="DP22" s="27" t="str">
        <f t="shared" si="77"/>
        <v/>
      </c>
      <c r="DQ22" s="27" t="str">
        <f t="shared" si="78"/>
        <v/>
      </c>
      <c r="DR22" s="27" t="str">
        <f t="shared" si="79"/>
        <v/>
      </c>
      <c r="DS22" s="27" t="str">
        <f t="shared" si="80"/>
        <v/>
      </c>
      <c r="DT22" s="27" t="str">
        <f t="shared" si="81"/>
        <v/>
      </c>
      <c r="DU22" s="27" t="str">
        <f t="shared" si="82"/>
        <v/>
      </c>
      <c r="DV22" s="27" t="str">
        <f t="shared" si="83"/>
        <v/>
      </c>
      <c r="DW22" s="27" t="str">
        <f t="shared" si="84"/>
        <v/>
      </c>
      <c r="DX22" s="27" t="str">
        <f t="shared" si="85"/>
        <v/>
      </c>
      <c r="DY22" s="27" t="str">
        <f t="shared" si="86"/>
        <v/>
      </c>
      <c r="DZ22" s="27" t="str">
        <f t="shared" si="87"/>
        <v/>
      </c>
      <c r="EA22" s="27" t="str">
        <f t="shared" si="88"/>
        <v/>
      </c>
      <c r="EB22" s="27" t="str">
        <f t="shared" si="89"/>
        <v/>
      </c>
      <c r="EC22" s="27" t="str">
        <f t="shared" si="90"/>
        <v/>
      </c>
      <c r="ED22" s="27" t="str">
        <f t="shared" si="91"/>
        <v/>
      </c>
      <c r="EE22" s="27" t="str">
        <f t="shared" si="92"/>
        <v/>
      </c>
      <c r="EF22" s="27" t="str">
        <f t="shared" si="93"/>
        <v/>
      </c>
      <c r="EG22" s="27" t="str">
        <f t="shared" si="94"/>
        <v/>
      </c>
      <c r="EH22" s="27" t="str">
        <f t="shared" si="95"/>
        <v/>
      </c>
      <c r="EI22" s="33"/>
      <c r="EJ22" s="17">
        <f t="shared" si="98"/>
        <v>0</v>
      </c>
      <c r="EK22" s="15"/>
      <c r="EL22" s="28" t="str">
        <f t="shared" si="105"/>
        <v/>
      </c>
      <c r="EM22" s="29" t="str">
        <f t="shared" si="105"/>
        <v/>
      </c>
      <c r="EN22" s="29" t="str">
        <f t="shared" si="105"/>
        <v/>
      </c>
      <c r="EO22" s="29" t="str">
        <f t="shared" si="105"/>
        <v/>
      </c>
      <c r="EP22" s="29" t="str">
        <f t="shared" si="105"/>
        <v/>
      </c>
      <c r="EQ22" s="29" t="str">
        <f t="shared" si="105"/>
        <v/>
      </c>
      <c r="ER22" s="29" t="str">
        <f t="shared" si="105"/>
        <v/>
      </c>
      <c r="ES22" s="29" t="str">
        <f t="shared" si="105"/>
        <v/>
      </c>
      <c r="ET22" s="29" t="str">
        <f t="shared" si="105"/>
        <v/>
      </c>
      <c r="EU22" s="29" t="str">
        <f t="shared" si="105"/>
        <v/>
      </c>
      <c r="EV22" s="29" t="str">
        <f t="shared" si="105"/>
        <v/>
      </c>
      <c r="EW22" s="29" t="str">
        <f t="shared" si="105"/>
        <v/>
      </c>
      <c r="EX22" s="29" t="str">
        <f t="shared" si="105"/>
        <v/>
      </c>
      <c r="EY22" s="29" t="str">
        <f t="shared" si="105"/>
        <v/>
      </c>
      <c r="EZ22" s="29" t="str">
        <f t="shared" si="105"/>
        <v/>
      </c>
      <c r="FA22" s="29" t="str">
        <f t="shared" si="105"/>
        <v/>
      </c>
      <c r="FB22" s="29" t="str">
        <f t="shared" si="102"/>
        <v/>
      </c>
      <c r="FC22" s="29" t="str">
        <f t="shared" si="102"/>
        <v/>
      </c>
      <c r="FD22" s="29" t="str">
        <f t="shared" si="102"/>
        <v/>
      </c>
      <c r="FE22" s="29" t="str">
        <f t="shared" si="102"/>
        <v/>
      </c>
      <c r="FF22" s="29" t="str">
        <f t="shared" si="102"/>
        <v/>
      </c>
      <c r="FG22" s="29" t="str">
        <f t="shared" si="102"/>
        <v/>
      </c>
      <c r="FH22" s="29" t="str">
        <f t="shared" si="102"/>
        <v/>
      </c>
      <c r="FI22" s="29" t="str">
        <f t="shared" si="102"/>
        <v/>
      </c>
      <c r="FJ22" s="29" t="str">
        <f t="shared" si="102"/>
        <v/>
      </c>
      <c r="FK22" s="29" t="str">
        <f t="shared" si="102"/>
        <v/>
      </c>
      <c r="FL22" s="29" t="str">
        <f t="shared" si="102"/>
        <v/>
      </c>
      <c r="FM22" s="29" t="str">
        <f t="shared" si="102"/>
        <v/>
      </c>
      <c r="FN22" s="29" t="str">
        <f t="shared" si="102"/>
        <v/>
      </c>
      <c r="FO22" s="29" t="str">
        <f t="shared" si="102"/>
        <v/>
      </c>
      <c r="FP22" s="29" t="str">
        <f t="shared" si="102"/>
        <v/>
      </c>
      <c r="FQ22" s="29" t="str">
        <f t="shared" si="103"/>
        <v/>
      </c>
      <c r="FR22" s="29" t="str">
        <f t="shared" si="103"/>
        <v/>
      </c>
      <c r="FS22" s="29" t="str">
        <f t="shared" si="103"/>
        <v/>
      </c>
      <c r="FT22" s="29" t="str">
        <f t="shared" si="103"/>
        <v/>
      </c>
      <c r="FU22" s="29" t="str">
        <f t="shared" si="103"/>
        <v/>
      </c>
      <c r="FV22" s="29" t="str">
        <f t="shared" si="103"/>
        <v/>
      </c>
      <c r="FW22" s="29" t="str">
        <f t="shared" si="103"/>
        <v/>
      </c>
      <c r="FX22" s="29" t="str">
        <f t="shared" si="103"/>
        <v/>
      </c>
      <c r="FY22" s="29" t="str">
        <f t="shared" si="103"/>
        <v/>
      </c>
      <c r="FZ22" s="29" t="str">
        <f t="shared" si="103"/>
        <v/>
      </c>
      <c r="GA22" s="29" t="str">
        <f t="shared" si="103"/>
        <v/>
      </c>
      <c r="GB22" s="29" t="str">
        <f t="shared" si="103"/>
        <v/>
      </c>
      <c r="GC22" s="29" t="str">
        <f t="shared" si="103"/>
        <v/>
      </c>
      <c r="GD22" s="29" t="str">
        <f t="shared" si="103"/>
        <v/>
      </c>
      <c r="GE22" s="29" t="str">
        <f t="shared" si="103"/>
        <v/>
      </c>
      <c r="GF22" s="29" t="str">
        <f t="shared" si="103"/>
        <v/>
      </c>
      <c r="GG22" s="30" t="str">
        <f t="shared" si="104"/>
        <v/>
      </c>
    </row>
    <row r="23" spans="1:199" ht="25.15" customHeight="1" thickTop="1" thickBot="1" x14ac:dyDescent="0.3">
      <c r="A23" s="76"/>
      <c r="B23" s="77"/>
      <c r="C23" s="74"/>
      <c r="D23" s="75"/>
      <c r="E23" s="87"/>
      <c r="F23" s="133"/>
      <c r="G23" s="20"/>
      <c r="H23" s="20"/>
      <c r="I23" s="20"/>
      <c r="J23" s="20"/>
      <c r="K23" s="20"/>
      <c r="L23" s="137"/>
      <c r="M23" s="137"/>
      <c r="N23" s="137"/>
      <c r="O23" s="37" t="str">
        <f t="shared" si="0"/>
        <v/>
      </c>
      <c r="P23" s="40"/>
      <c r="Q23" s="119"/>
      <c r="R23" s="115"/>
      <c r="S23" s="54">
        <v>20</v>
      </c>
      <c r="T23" s="6"/>
      <c r="U23" s="49"/>
      <c r="V23" s="115"/>
      <c r="W23" s="54">
        <v>15</v>
      </c>
      <c r="X23" s="6"/>
      <c r="Y23" s="119" t="s">
        <v>167</v>
      </c>
      <c r="Z23" s="86"/>
      <c r="AA23" s="54">
        <v>10</v>
      </c>
      <c r="AB23" s="16"/>
      <c r="AC23" s="5">
        <f t="shared" si="99"/>
        <v>17</v>
      </c>
      <c r="AD23" s="49" t="s">
        <v>26</v>
      </c>
      <c r="AE23" s="72" t="s">
        <v>133</v>
      </c>
      <c r="AF23" s="54">
        <v>5</v>
      </c>
      <c r="AG23" s="32">
        <f t="shared" si="100"/>
        <v>42</v>
      </c>
      <c r="AH23" s="66" t="s">
        <v>50</v>
      </c>
      <c r="AI23" s="72" t="s">
        <v>158</v>
      </c>
      <c r="AJ23" s="54">
        <v>5</v>
      </c>
      <c r="AK23" s="32">
        <f t="shared" si="101"/>
        <v>67</v>
      </c>
      <c r="AL23" s="65"/>
      <c r="AM23" s="59"/>
      <c r="AN23" s="54">
        <v>5</v>
      </c>
      <c r="AO23" s="2"/>
      <c r="AP23" s="99" t="str">
        <f t="shared" si="1"/>
        <v/>
      </c>
      <c r="AQ23" s="100" t="str">
        <f t="shared" si="2"/>
        <v/>
      </c>
      <c r="AR23" s="100" t="str">
        <f t="shared" si="3"/>
        <v/>
      </c>
      <c r="AS23" s="101" t="str">
        <f t="shared" si="4"/>
        <v/>
      </c>
      <c r="AT23" s="101" t="str">
        <f t="shared" si="5"/>
        <v/>
      </c>
      <c r="AU23" s="102" t="str">
        <f t="shared" si="6"/>
        <v/>
      </c>
      <c r="AV23" s="99" t="str">
        <f t="shared" si="7"/>
        <v/>
      </c>
      <c r="AW23" s="100" t="str">
        <f t="shared" si="8"/>
        <v/>
      </c>
      <c r="AX23" s="100" t="str">
        <f t="shared" si="9"/>
        <v/>
      </c>
      <c r="AY23" s="101" t="str">
        <f t="shared" si="10"/>
        <v/>
      </c>
      <c r="AZ23" s="101" t="str">
        <f t="shared" si="11"/>
        <v/>
      </c>
      <c r="BA23" s="102" t="str">
        <f t="shared" si="12"/>
        <v/>
      </c>
      <c r="BB23" s="99" t="str">
        <f t="shared" si="13"/>
        <v/>
      </c>
      <c r="BC23" s="100" t="str">
        <f t="shared" si="14"/>
        <v/>
      </c>
      <c r="BD23" s="100" t="str">
        <f t="shared" si="15"/>
        <v/>
      </c>
      <c r="BE23" s="101" t="str">
        <f t="shared" si="16"/>
        <v/>
      </c>
      <c r="BF23" s="101" t="str">
        <f t="shared" si="17"/>
        <v/>
      </c>
      <c r="BG23" s="102" t="str">
        <f t="shared" si="18"/>
        <v/>
      </c>
      <c r="BH23" s="99" t="str">
        <f t="shared" si="19"/>
        <v/>
      </c>
      <c r="BI23" s="100" t="str">
        <f t="shared" si="20"/>
        <v/>
      </c>
      <c r="BJ23" s="100" t="str">
        <f t="shared" si="21"/>
        <v/>
      </c>
      <c r="BK23" s="101" t="str">
        <f t="shared" si="22"/>
        <v/>
      </c>
      <c r="BL23" s="101" t="str">
        <f t="shared" si="23"/>
        <v/>
      </c>
      <c r="BM23" s="102" t="str">
        <f t="shared" si="24"/>
        <v/>
      </c>
      <c r="BN23" s="99" t="str">
        <f t="shared" si="25"/>
        <v/>
      </c>
      <c r="BO23" s="100" t="str">
        <f t="shared" si="26"/>
        <v/>
      </c>
      <c r="BP23" s="100" t="str">
        <f t="shared" si="27"/>
        <v/>
      </c>
      <c r="BQ23" s="101" t="str">
        <f t="shared" si="28"/>
        <v/>
      </c>
      <c r="BR23" s="101" t="str">
        <f t="shared" si="29"/>
        <v/>
      </c>
      <c r="BS23" s="102" t="str">
        <f t="shared" si="30"/>
        <v/>
      </c>
      <c r="BT23" s="99" t="str">
        <f t="shared" si="31"/>
        <v/>
      </c>
      <c r="BU23" s="100" t="str">
        <f t="shared" si="32"/>
        <v/>
      </c>
      <c r="BV23" s="100" t="str">
        <f t="shared" si="33"/>
        <v/>
      </c>
      <c r="BW23" s="101" t="str">
        <f t="shared" si="34"/>
        <v/>
      </c>
      <c r="BX23" s="101" t="str">
        <f t="shared" si="35"/>
        <v/>
      </c>
      <c r="BY23" s="102" t="str">
        <f t="shared" si="36"/>
        <v/>
      </c>
      <c r="BZ23" s="99" t="str">
        <f t="shared" si="37"/>
        <v/>
      </c>
      <c r="CA23" s="100" t="str">
        <f t="shared" si="38"/>
        <v/>
      </c>
      <c r="CB23" s="100" t="str">
        <f t="shared" si="39"/>
        <v/>
      </c>
      <c r="CC23" s="101" t="str">
        <f t="shared" si="40"/>
        <v/>
      </c>
      <c r="CD23" s="101" t="str">
        <f t="shared" si="41"/>
        <v/>
      </c>
      <c r="CE23" s="102" t="str">
        <f t="shared" si="42"/>
        <v/>
      </c>
      <c r="CF23" s="99" t="str">
        <f t="shared" si="43"/>
        <v/>
      </c>
      <c r="CG23" s="100" t="str">
        <f t="shared" si="44"/>
        <v/>
      </c>
      <c r="CH23" s="100" t="str">
        <f t="shared" si="45"/>
        <v/>
      </c>
      <c r="CI23" s="101" t="str">
        <f t="shared" si="46"/>
        <v/>
      </c>
      <c r="CJ23" s="101" t="str">
        <f t="shared" si="47"/>
        <v/>
      </c>
      <c r="CK23" s="102" t="str">
        <f t="shared" si="48"/>
        <v/>
      </c>
      <c r="CL23" s="15"/>
      <c r="CM23" s="26" t="str">
        <f t="shared" si="97"/>
        <v/>
      </c>
      <c r="CN23" s="27" t="str">
        <f t="shared" si="49"/>
        <v/>
      </c>
      <c r="CO23" s="27" t="str">
        <f t="shared" si="50"/>
        <v/>
      </c>
      <c r="CP23" s="27" t="str">
        <f t="shared" si="51"/>
        <v/>
      </c>
      <c r="CQ23" s="27" t="str">
        <f t="shared" si="52"/>
        <v/>
      </c>
      <c r="CR23" s="27" t="str">
        <f t="shared" si="53"/>
        <v/>
      </c>
      <c r="CS23" s="27" t="str">
        <f t="shared" si="54"/>
        <v/>
      </c>
      <c r="CT23" s="27" t="str">
        <f t="shared" si="55"/>
        <v/>
      </c>
      <c r="CU23" s="27" t="str">
        <f t="shared" si="56"/>
        <v/>
      </c>
      <c r="CV23" s="27" t="str">
        <f t="shared" si="57"/>
        <v/>
      </c>
      <c r="CW23" s="27" t="str">
        <f t="shared" si="58"/>
        <v/>
      </c>
      <c r="CX23" s="27" t="str">
        <f t="shared" si="59"/>
        <v/>
      </c>
      <c r="CY23" s="27" t="str">
        <f t="shared" si="60"/>
        <v/>
      </c>
      <c r="CZ23" s="27" t="str">
        <f t="shared" si="61"/>
        <v/>
      </c>
      <c r="DA23" s="27" t="str">
        <f t="shared" si="62"/>
        <v/>
      </c>
      <c r="DB23" s="27" t="str">
        <f t="shared" si="63"/>
        <v/>
      </c>
      <c r="DC23" s="27" t="str">
        <f t="shared" si="64"/>
        <v/>
      </c>
      <c r="DD23" s="27" t="str">
        <f t="shared" si="65"/>
        <v/>
      </c>
      <c r="DE23" s="27" t="str">
        <f t="shared" si="66"/>
        <v/>
      </c>
      <c r="DF23" s="27" t="str">
        <f t="shared" si="67"/>
        <v/>
      </c>
      <c r="DG23" s="27" t="str">
        <f t="shared" si="68"/>
        <v/>
      </c>
      <c r="DH23" s="27" t="str">
        <f t="shared" si="69"/>
        <v/>
      </c>
      <c r="DI23" s="27" t="str">
        <f t="shared" si="70"/>
        <v/>
      </c>
      <c r="DJ23" s="27" t="str">
        <f t="shared" si="71"/>
        <v/>
      </c>
      <c r="DK23" s="27" t="str">
        <f t="shared" si="72"/>
        <v/>
      </c>
      <c r="DL23" s="27" t="str">
        <f t="shared" si="73"/>
        <v/>
      </c>
      <c r="DM23" s="27" t="str">
        <f t="shared" si="74"/>
        <v/>
      </c>
      <c r="DN23" s="27" t="str">
        <f t="shared" si="75"/>
        <v/>
      </c>
      <c r="DO23" s="27" t="str">
        <f t="shared" si="76"/>
        <v/>
      </c>
      <c r="DP23" s="27" t="str">
        <f t="shared" si="77"/>
        <v/>
      </c>
      <c r="DQ23" s="27" t="str">
        <f t="shared" si="78"/>
        <v/>
      </c>
      <c r="DR23" s="27" t="str">
        <f t="shared" si="79"/>
        <v/>
      </c>
      <c r="DS23" s="27" t="str">
        <f t="shared" si="80"/>
        <v/>
      </c>
      <c r="DT23" s="27" t="str">
        <f t="shared" si="81"/>
        <v/>
      </c>
      <c r="DU23" s="27" t="str">
        <f t="shared" si="82"/>
        <v/>
      </c>
      <c r="DV23" s="27" t="str">
        <f t="shared" si="83"/>
        <v/>
      </c>
      <c r="DW23" s="27" t="str">
        <f t="shared" si="84"/>
        <v/>
      </c>
      <c r="DX23" s="27" t="str">
        <f t="shared" si="85"/>
        <v/>
      </c>
      <c r="DY23" s="27" t="str">
        <f t="shared" si="86"/>
        <v/>
      </c>
      <c r="DZ23" s="27" t="str">
        <f t="shared" si="87"/>
        <v/>
      </c>
      <c r="EA23" s="27" t="str">
        <f t="shared" si="88"/>
        <v/>
      </c>
      <c r="EB23" s="27" t="str">
        <f t="shared" si="89"/>
        <v/>
      </c>
      <c r="EC23" s="27" t="str">
        <f t="shared" si="90"/>
        <v/>
      </c>
      <c r="ED23" s="27" t="str">
        <f t="shared" si="91"/>
        <v/>
      </c>
      <c r="EE23" s="27" t="str">
        <f t="shared" si="92"/>
        <v/>
      </c>
      <c r="EF23" s="27" t="str">
        <f t="shared" si="93"/>
        <v/>
      </c>
      <c r="EG23" s="27" t="str">
        <f t="shared" si="94"/>
        <v/>
      </c>
      <c r="EH23" s="27" t="str">
        <f t="shared" si="95"/>
        <v/>
      </c>
      <c r="EI23" s="33"/>
      <c r="EJ23" s="17">
        <f t="shared" si="98"/>
        <v>0</v>
      </c>
      <c r="EK23" s="15"/>
      <c r="EL23" s="28" t="str">
        <f t="shared" si="105"/>
        <v/>
      </c>
      <c r="EM23" s="29" t="str">
        <f t="shared" si="105"/>
        <v/>
      </c>
      <c r="EN23" s="29" t="str">
        <f t="shared" si="105"/>
        <v/>
      </c>
      <c r="EO23" s="29" t="str">
        <f t="shared" si="105"/>
        <v/>
      </c>
      <c r="EP23" s="29" t="str">
        <f t="shared" si="105"/>
        <v/>
      </c>
      <c r="EQ23" s="29" t="str">
        <f t="shared" si="105"/>
        <v/>
      </c>
      <c r="ER23" s="29" t="str">
        <f t="shared" si="105"/>
        <v/>
      </c>
      <c r="ES23" s="29" t="str">
        <f t="shared" si="105"/>
        <v/>
      </c>
      <c r="ET23" s="29" t="str">
        <f t="shared" si="105"/>
        <v/>
      </c>
      <c r="EU23" s="29" t="str">
        <f t="shared" si="105"/>
        <v/>
      </c>
      <c r="EV23" s="29" t="str">
        <f t="shared" si="105"/>
        <v/>
      </c>
      <c r="EW23" s="29" t="str">
        <f t="shared" si="105"/>
        <v/>
      </c>
      <c r="EX23" s="29" t="str">
        <f t="shared" si="105"/>
        <v/>
      </c>
      <c r="EY23" s="29" t="str">
        <f t="shared" si="105"/>
        <v/>
      </c>
      <c r="EZ23" s="29" t="str">
        <f t="shared" si="105"/>
        <v/>
      </c>
      <c r="FA23" s="29" t="str">
        <f t="shared" si="105"/>
        <v/>
      </c>
      <c r="FB23" s="29" t="str">
        <f t="shared" si="102"/>
        <v/>
      </c>
      <c r="FC23" s="29" t="str">
        <f t="shared" si="102"/>
        <v/>
      </c>
      <c r="FD23" s="29" t="str">
        <f t="shared" si="102"/>
        <v/>
      </c>
      <c r="FE23" s="29" t="str">
        <f t="shared" si="102"/>
        <v/>
      </c>
      <c r="FF23" s="29" t="str">
        <f t="shared" si="102"/>
        <v/>
      </c>
      <c r="FG23" s="29" t="str">
        <f t="shared" si="102"/>
        <v/>
      </c>
      <c r="FH23" s="29" t="str">
        <f t="shared" si="102"/>
        <v/>
      </c>
      <c r="FI23" s="29" t="str">
        <f t="shared" si="102"/>
        <v/>
      </c>
      <c r="FJ23" s="29" t="str">
        <f t="shared" si="102"/>
        <v/>
      </c>
      <c r="FK23" s="29" t="str">
        <f t="shared" si="102"/>
        <v/>
      </c>
      <c r="FL23" s="29" t="str">
        <f t="shared" si="102"/>
        <v/>
      </c>
      <c r="FM23" s="29" t="str">
        <f t="shared" si="102"/>
        <v/>
      </c>
      <c r="FN23" s="29" t="str">
        <f t="shared" si="102"/>
        <v/>
      </c>
      <c r="FO23" s="29" t="str">
        <f t="shared" si="102"/>
        <v/>
      </c>
      <c r="FP23" s="29" t="str">
        <f t="shared" si="102"/>
        <v/>
      </c>
      <c r="FQ23" s="29" t="str">
        <f t="shared" si="103"/>
        <v/>
      </c>
      <c r="FR23" s="29" t="str">
        <f t="shared" si="103"/>
        <v/>
      </c>
      <c r="FS23" s="29" t="str">
        <f t="shared" si="103"/>
        <v/>
      </c>
      <c r="FT23" s="29" t="str">
        <f t="shared" si="103"/>
        <v/>
      </c>
      <c r="FU23" s="29" t="str">
        <f t="shared" si="103"/>
        <v/>
      </c>
      <c r="FV23" s="29" t="str">
        <f t="shared" si="103"/>
        <v/>
      </c>
      <c r="FW23" s="29" t="str">
        <f t="shared" si="103"/>
        <v/>
      </c>
      <c r="FX23" s="29" t="str">
        <f t="shared" si="103"/>
        <v/>
      </c>
      <c r="FY23" s="29" t="str">
        <f t="shared" si="103"/>
        <v/>
      </c>
      <c r="FZ23" s="29" t="str">
        <f t="shared" si="103"/>
        <v/>
      </c>
      <c r="GA23" s="29" t="str">
        <f t="shared" si="103"/>
        <v/>
      </c>
      <c r="GB23" s="29" t="str">
        <f t="shared" si="103"/>
        <v/>
      </c>
      <c r="GC23" s="29" t="str">
        <f t="shared" si="103"/>
        <v/>
      </c>
      <c r="GD23" s="29" t="str">
        <f t="shared" si="103"/>
        <v/>
      </c>
      <c r="GE23" s="29" t="str">
        <f t="shared" si="103"/>
        <v/>
      </c>
      <c r="GF23" s="29" t="str">
        <f t="shared" si="103"/>
        <v/>
      </c>
      <c r="GG23" s="30" t="str">
        <f t="shared" si="104"/>
        <v/>
      </c>
    </row>
    <row r="24" spans="1:199" ht="25.15" customHeight="1" thickTop="1" thickBot="1" x14ac:dyDescent="0.3">
      <c r="A24" s="247"/>
      <c r="B24" s="247"/>
      <c r="C24" s="132"/>
      <c r="D24" s="140" t="s">
        <v>184</v>
      </c>
      <c r="E24" s="3" t="s">
        <v>195</v>
      </c>
      <c r="F24" s="3"/>
      <c r="G24" s="3"/>
      <c r="H24" s="3"/>
      <c r="I24" s="3"/>
      <c r="L24" s="1"/>
      <c r="M24" s="1"/>
      <c r="N24" s="137"/>
      <c r="O24" s="37" t="str">
        <f t="shared" si="0"/>
        <v/>
      </c>
      <c r="P24" s="40"/>
      <c r="Q24" s="119"/>
      <c r="R24" s="116"/>
      <c r="S24" s="55">
        <v>19</v>
      </c>
      <c r="T24" s="6"/>
      <c r="U24" s="49"/>
      <c r="V24" s="115"/>
      <c r="W24" s="54">
        <v>15</v>
      </c>
      <c r="X24" s="6"/>
      <c r="Y24" s="119" t="s">
        <v>63</v>
      </c>
      <c r="Z24" s="130"/>
      <c r="AA24" s="55">
        <v>10</v>
      </c>
      <c r="AB24" s="16"/>
      <c r="AC24" s="5">
        <f t="shared" si="99"/>
        <v>18</v>
      </c>
      <c r="AD24" s="49" t="s">
        <v>27</v>
      </c>
      <c r="AE24" s="72" t="s">
        <v>134</v>
      </c>
      <c r="AF24" s="54">
        <v>5</v>
      </c>
      <c r="AG24" s="32">
        <f t="shared" si="100"/>
        <v>43</v>
      </c>
      <c r="AH24" s="66" t="s">
        <v>51</v>
      </c>
      <c r="AI24" s="72" t="s">
        <v>159</v>
      </c>
      <c r="AJ24" s="54">
        <v>5</v>
      </c>
      <c r="AK24" s="32">
        <f t="shared" si="101"/>
        <v>68</v>
      </c>
      <c r="AL24" s="65"/>
      <c r="AM24" s="59"/>
      <c r="AN24" s="54">
        <v>5</v>
      </c>
      <c r="AO24" s="2"/>
      <c r="AP24" s="99" t="str">
        <f t="shared" si="1"/>
        <v/>
      </c>
      <c r="AQ24" s="100" t="str">
        <f t="shared" si="2"/>
        <v/>
      </c>
      <c r="AR24" s="100" t="str">
        <f t="shared" si="3"/>
        <v/>
      </c>
      <c r="AS24" s="101" t="str">
        <f t="shared" si="4"/>
        <v/>
      </c>
      <c r="AT24" s="101" t="str">
        <f t="shared" si="5"/>
        <v/>
      </c>
      <c r="AU24" s="102" t="str">
        <f t="shared" si="6"/>
        <v/>
      </c>
      <c r="AV24" s="99" t="str">
        <f t="shared" si="7"/>
        <v/>
      </c>
      <c r="AW24" s="100" t="str">
        <f t="shared" si="8"/>
        <v/>
      </c>
      <c r="AX24" s="100" t="str">
        <f t="shared" si="9"/>
        <v/>
      </c>
      <c r="AY24" s="101" t="str">
        <f t="shared" si="10"/>
        <v/>
      </c>
      <c r="AZ24" s="101" t="str">
        <f t="shared" si="11"/>
        <v/>
      </c>
      <c r="BA24" s="102" t="str">
        <f t="shared" si="12"/>
        <v/>
      </c>
      <c r="BB24" s="99" t="str">
        <f t="shared" si="13"/>
        <v/>
      </c>
      <c r="BC24" s="100" t="str">
        <f t="shared" si="14"/>
        <v/>
      </c>
      <c r="BD24" s="100" t="str">
        <f t="shared" si="15"/>
        <v/>
      </c>
      <c r="BE24" s="101" t="str">
        <f t="shared" si="16"/>
        <v/>
      </c>
      <c r="BF24" s="101" t="str">
        <f t="shared" si="17"/>
        <v/>
      </c>
      <c r="BG24" s="102" t="str">
        <f t="shared" si="18"/>
        <v/>
      </c>
      <c r="BH24" s="99" t="str">
        <f t="shared" si="19"/>
        <v/>
      </c>
      <c r="BI24" s="100" t="str">
        <f t="shared" si="20"/>
        <v/>
      </c>
      <c r="BJ24" s="100" t="str">
        <f t="shared" si="21"/>
        <v/>
      </c>
      <c r="BK24" s="101" t="str">
        <f t="shared" si="22"/>
        <v/>
      </c>
      <c r="BL24" s="101" t="str">
        <f t="shared" si="23"/>
        <v/>
      </c>
      <c r="BM24" s="102" t="str">
        <f t="shared" si="24"/>
        <v/>
      </c>
      <c r="BN24" s="99" t="str">
        <f t="shared" si="25"/>
        <v/>
      </c>
      <c r="BO24" s="100" t="str">
        <f t="shared" si="26"/>
        <v/>
      </c>
      <c r="BP24" s="100" t="str">
        <f t="shared" si="27"/>
        <v/>
      </c>
      <c r="BQ24" s="101" t="str">
        <f t="shared" si="28"/>
        <v/>
      </c>
      <c r="BR24" s="101" t="str">
        <f t="shared" si="29"/>
        <v/>
      </c>
      <c r="BS24" s="102" t="str">
        <f t="shared" si="30"/>
        <v/>
      </c>
      <c r="BT24" s="99" t="str">
        <f t="shared" si="31"/>
        <v/>
      </c>
      <c r="BU24" s="100" t="str">
        <f t="shared" si="32"/>
        <v/>
      </c>
      <c r="BV24" s="100" t="str">
        <f t="shared" si="33"/>
        <v/>
      </c>
      <c r="BW24" s="101" t="str">
        <f t="shared" si="34"/>
        <v/>
      </c>
      <c r="BX24" s="101" t="str">
        <f t="shared" si="35"/>
        <v/>
      </c>
      <c r="BY24" s="102" t="str">
        <f t="shared" si="36"/>
        <v/>
      </c>
      <c r="BZ24" s="99" t="str">
        <f t="shared" si="37"/>
        <v/>
      </c>
      <c r="CA24" s="100" t="str">
        <f t="shared" si="38"/>
        <v/>
      </c>
      <c r="CB24" s="100" t="str">
        <f t="shared" si="39"/>
        <v/>
      </c>
      <c r="CC24" s="101" t="str">
        <f t="shared" si="40"/>
        <v/>
      </c>
      <c r="CD24" s="101" t="str">
        <f t="shared" si="41"/>
        <v/>
      </c>
      <c r="CE24" s="102" t="str">
        <f t="shared" si="42"/>
        <v/>
      </c>
      <c r="CF24" s="99" t="str">
        <f t="shared" si="43"/>
        <v/>
      </c>
      <c r="CG24" s="100" t="str">
        <f t="shared" si="44"/>
        <v/>
      </c>
      <c r="CH24" s="100" t="str">
        <f t="shared" si="45"/>
        <v/>
      </c>
      <c r="CI24" s="101" t="str">
        <f t="shared" si="46"/>
        <v/>
      </c>
      <c r="CJ24" s="101" t="str">
        <f t="shared" si="47"/>
        <v/>
      </c>
      <c r="CK24" s="102" t="str">
        <f t="shared" si="48"/>
        <v/>
      </c>
      <c r="CL24" s="15"/>
      <c r="CM24" s="26" t="str">
        <f t="shared" si="97"/>
        <v/>
      </c>
      <c r="CN24" s="27" t="str">
        <f t="shared" si="49"/>
        <v/>
      </c>
      <c r="CO24" s="27" t="str">
        <f t="shared" si="50"/>
        <v/>
      </c>
      <c r="CP24" s="27" t="str">
        <f t="shared" si="51"/>
        <v/>
      </c>
      <c r="CQ24" s="27" t="str">
        <f t="shared" si="52"/>
        <v/>
      </c>
      <c r="CR24" s="27" t="str">
        <f t="shared" si="53"/>
        <v/>
      </c>
      <c r="CS24" s="27" t="str">
        <f t="shared" si="54"/>
        <v/>
      </c>
      <c r="CT24" s="27" t="str">
        <f t="shared" si="55"/>
        <v/>
      </c>
      <c r="CU24" s="27" t="str">
        <f t="shared" si="56"/>
        <v/>
      </c>
      <c r="CV24" s="27" t="str">
        <f t="shared" si="57"/>
        <v/>
      </c>
      <c r="CW24" s="27" t="str">
        <f t="shared" si="58"/>
        <v/>
      </c>
      <c r="CX24" s="27" t="str">
        <f t="shared" si="59"/>
        <v/>
      </c>
      <c r="CY24" s="27" t="str">
        <f t="shared" si="60"/>
        <v/>
      </c>
      <c r="CZ24" s="27" t="str">
        <f t="shared" si="61"/>
        <v/>
      </c>
      <c r="DA24" s="27" t="str">
        <f t="shared" si="62"/>
        <v/>
      </c>
      <c r="DB24" s="27" t="str">
        <f t="shared" si="63"/>
        <v/>
      </c>
      <c r="DC24" s="27" t="str">
        <f t="shared" si="64"/>
        <v/>
      </c>
      <c r="DD24" s="27" t="str">
        <f t="shared" si="65"/>
        <v/>
      </c>
      <c r="DE24" s="27" t="str">
        <f t="shared" si="66"/>
        <v/>
      </c>
      <c r="DF24" s="27" t="str">
        <f t="shared" si="67"/>
        <v/>
      </c>
      <c r="DG24" s="27" t="str">
        <f t="shared" si="68"/>
        <v/>
      </c>
      <c r="DH24" s="27" t="str">
        <f t="shared" si="69"/>
        <v/>
      </c>
      <c r="DI24" s="27" t="str">
        <f t="shared" si="70"/>
        <v/>
      </c>
      <c r="DJ24" s="27" t="str">
        <f t="shared" si="71"/>
        <v/>
      </c>
      <c r="DK24" s="27" t="str">
        <f t="shared" si="72"/>
        <v/>
      </c>
      <c r="DL24" s="27" t="str">
        <f t="shared" si="73"/>
        <v/>
      </c>
      <c r="DM24" s="27" t="str">
        <f t="shared" si="74"/>
        <v/>
      </c>
      <c r="DN24" s="27" t="str">
        <f t="shared" si="75"/>
        <v/>
      </c>
      <c r="DO24" s="27" t="str">
        <f t="shared" si="76"/>
        <v/>
      </c>
      <c r="DP24" s="27" t="str">
        <f t="shared" si="77"/>
        <v/>
      </c>
      <c r="DQ24" s="27" t="str">
        <f t="shared" si="78"/>
        <v/>
      </c>
      <c r="DR24" s="27" t="str">
        <f t="shared" si="79"/>
        <v/>
      </c>
      <c r="DS24" s="27" t="str">
        <f t="shared" si="80"/>
        <v/>
      </c>
      <c r="DT24" s="27" t="str">
        <f t="shared" si="81"/>
        <v/>
      </c>
      <c r="DU24" s="27" t="str">
        <f t="shared" si="82"/>
        <v/>
      </c>
      <c r="DV24" s="27" t="str">
        <f t="shared" si="83"/>
        <v/>
      </c>
      <c r="DW24" s="27" t="str">
        <f t="shared" si="84"/>
        <v/>
      </c>
      <c r="DX24" s="27" t="str">
        <f t="shared" si="85"/>
        <v/>
      </c>
      <c r="DY24" s="27" t="str">
        <f t="shared" si="86"/>
        <v/>
      </c>
      <c r="DZ24" s="27" t="str">
        <f t="shared" si="87"/>
        <v/>
      </c>
      <c r="EA24" s="27" t="str">
        <f t="shared" si="88"/>
        <v/>
      </c>
      <c r="EB24" s="27" t="str">
        <f t="shared" si="89"/>
        <v/>
      </c>
      <c r="EC24" s="27" t="str">
        <f t="shared" si="90"/>
        <v/>
      </c>
      <c r="ED24" s="27" t="str">
        <f t="shared" si="91"/>
        <v/>
      </c>
      <c r="EE24" s="27" t="str">
        <f t="shared" si="92"/>
        <v/>
      </c>
      <c r="EF24" s="27" t="str">
        <f t="shared" si="93"/>
        <v/>
      </c>
      <c r="EG24" s="27" t="str">
        <f t="shared" si="94"/>
        <v/>
      </c>
      <c r="EH24" s="27" t="str">
        <f t="shared" si="95"/>
        <v/>
      </c>
      <c r="EI24" s="33"/>
      <c r="EJ24" s="17">
        <f t="shared" si="98"/>
        <v>0</v>
      </c>
      <c r="EK24" s="15"/>
      <c r="EL24" s="28" t="str">
        <f t="shared" si="105"/>
        <v/>
      </c>
      <c r="EM24" s="29" t="str">
        <f t="shared" si="105"/>
        <v/>
      </c>
      <c r="EN24" s="29" t="str">
        <f t="shared" si="105"/>
        <v/>
      </c>
      <c r="EO24" s="29" t="str">
        <f t="shared" si="105"/>
        <v/>
      </c>
      <c r="EP24" s="29" t="str">
        <f t="shared" si="105"/>
        <v/>
      </c>
      <c r="EQ24" s="29" t="str">
        <f t="shared" si="105"/>
        <v/>
      </c>
      <c r="ER24" s="29" t="str">
        <f t="shared" si="105"/>
        <v/>
      </c>
      <c r="ES24" s="29" t="str">
        <f t="shared" si="105"/>
        <v/>
      </c>
      <c r="ET24" s="29" t="str">
        <f t="shared" si="105"/>
        <v/>
      </c>
      <c r="EU24" s="29" t="str">
        <f t="shared" si="105"/>
        <v/>
      </c>
      <c r="EV24" s="29" t="str">
        <f t="shared" si="105"/>
        <v/>
      </c>
      <c r="EW24" s="29" t="str">
        <f t="shared" si="105"/>
        <v/>
      </c>
      <c r="EX24" s="29" t="str">
        <f t="shared" si="105"/>
        <v/>
      </c>
      <c r="EY24" s="29" t="str">
        <f t="shared" si="105"/>
        <v/>
      </c>
      <c r="EZ24" s="29" t="str">
        <f t="shared" si="105"/>
        <v/>
      </c>
      <c r="FA24" s="29" t="str">
        <f t="shared" si="105"/>
        <v/>
      </c>
      <c r="FB24" s="29" t="str">
        <f t="shared" si="102"/>
        <v/>
      </c>
      <c r="FC24" s="29" t="str">
        <f t="shared" si="102"/>
        <v/>
      </c>
      <c r="FD24" s="29" t="str">
        <f t="shared" si="102"/>
        <v/>
      </c>
      <c r="FE24" s="29" t="str">
        <f t="shared" si="102"/>
        <v/>
      </c>
      <c r="FF24" s="29" t="str">
        <f t="shared" si="102"/>
        <v/>
      </c>
      <c r="FG24" s="29" t="str">
        <f t="shared" si="102"/>
        <v/>
      </c>
      <c r="FH24" s="29" t="str">
        <f t="shared" si="102"/>
        <v/>
      </c>
      <c r="FI24" s="29" t="str">
        <f t="shared" si="102"/>
        <v/>
      </c>
      <c r="FJ24" s="29" t="str">
        <f t="shared" si="102"/>
        <v/>
      </c>
      <c r="FK24" s="29" t="str">
        <f t="shared" si="102"/>
        <v/>
      </c>
      <c r="FL24" s="29" t="str">
        <f t="shared" si="102"/>
        <v/>
      </c>
      <c r="FM24" s="29" t="str">
        <f t="shared" si="102"/>
        <v/>
      </c>
      <c r="FN24" s="29" t="str">
        <f t="shared" si="102"/>
        <v/>
      </c>
      <c r="FO24" s="29" t="str">
        <f t="shared" si="102"/>
        <v/>
      </c>
      <c r="FP24" s="29" t="str">
        <f t="shared" si="102"/>
        <v/>
      </c>
      <c r="FQ24" s="29" t="str">
        <f t="shared" si="103"/>
        <v/>
      </c>
      <c r="FR24" s="29" t="str">
        <f t="shared" si="103"/>
        <v/>
      </c>
      <c r="FS24" s="29" t="str">
        <f t="shared" si="103"/>
        <v/>
      </c>
      <c r="FT24" s="29" t="str">
        <f t="shared" si="103"/>
        <v/>
      </c>
      <c r="FU24" s="29" t="str">
        <f t="shared" si="103"/>
        <v/>
      </c>
      <c r="FV24" s="29" t="str">
        <f t="shared" si="103"/>
        <v/>
      </c>
      <c r="FW24" s="29" t="str">
        <f t="shared" si="103"/>
        <v/>
      </c>
      <c r="FX24" s="29" t="str">
        <f t="shared" si="103"/>
        <v/>
      </c>
      <c r="FY24" s="29" t="str">
        <f t="shared" si="103"/>
        <v/>
      </c>
      <c r="FZ24" s="29" t="str">
        <f t="shared" si="103"/>
        <v/>
      </c>
      <c r="GA24" s="29" t="str">
        <f t="shared" si="103"/>
        <v/>
      </c>
      <c r="GB24" s="29" t="str">
        <f t="shared" si="103"/>
        <v/>
      </c>
      <c r="GC24" s="29" t="str">
        <f t="shared" si="103"/>
        <v/>
      </c>
      <c r="GD24" s="29" t="str">
        <f t="shared" si="103"/>
        <v/>
      </c>
      <c r="GE24" s="29" t="str">
        <f t="shared" si="103"/>
        <v/>
      </c>
      <c r="GF24" s="29" t="str">
        <f t="shared" si="103"/>
        <v/>
      </c>
      <c r="GG24" s="30" t="str">
        <f t="shared" si="104"/>
        <v/>
      </c>
    </row>
    <row r="25" spans="1:199" ht="25.15" customHeight="1" thickTop="1" thickBot="1" x14ac:dyDescent="0.3">
      <c r="A25" s="152"/>
      <c r="B25" s="152"/>
      <c r="C25" s="140"/>
      <c r="D25" s="140" t="s">
        <v>183</v>
      </c>
      <c r="E25" s="3" t="s">
        <v>192</v>
      </c>
      <c r="F25" s="3"/>
      <c r="G25" s="3"/>
      <c r="H25" s="3"/>
      <c r="I25" s="3"/>
      <c r="J25" s="3"/>
      <c r="K25" s="3"/>
      <c r="L25" s="3"/>
      <c r="M25" s="1"/>
      <c r="N25" s="137"/>
      <c r="O25" s="37" t="str">
        <f t="shared" si="0"/>
        <v/>
      </c>
      <c r="P25" s="40"/>
      <c r="Q25" s="119"/>
      <c r="R25" s="116"/>
      <c r="S25" s="55">
        <v>19</v>
      </c>
      <c r="T25" s="6"/>
      <c r="U25" s="49"/>
      <c r="V25" s="115"/>
      <c r="W25" s="54">
        <v>15</v>
      </c>
      <c r="X25" s="6"/>
      <c r="Y25" s="125" t="s">
        <v>64</v>
      </c>
      <c r="Z25" s="130"/>
      <c r="AA25" s="55">
        <v>10</v>
      </c>
      <c r="AB25" s="16"/>
      <c r="AC25" s="5">
        <f t="shared" si="99"/>
        <v>19</v>
      </c>
      <c r="AD25" s="49" t="s">
        <v>17</v>
      </c>
      <c r="AE25" s="72" t="s">
        <v>135</v>
      </c>
      <c r="AF25" s="54">
        <v>5</v>
      </c>
      <c r="AG25" s="32">
        <f t="shared" si="100"/>
        <v>44</v>
      </c>
      <c r="AH25" s="66" t="s">
        <v>52</v>
      </c>
      <c r="AI25" s="72" t="s">
        <v>160</v>
      </c>
      <c r="AJ25" s="54">
        <v>5</v>
      </c>
      <c r="AK25" s="32">
        <f t="shared" si="101"/>
        <v>69</v>
      </c>
      <c r="AL25" s="65"/>
      <c r="AM25" s="59"/>
      <c r="AN25" s="54">
        <v>5</v>
      </c>
      <c r="AO25" s="2"/>
      <c r="AP25" s="99" t="str">
        <f t="shared" si="1"/>
        <v/>
      </c>
      <c r="AQ25" s="100" t="str">
        <f t="shared" si="2"/>
        <v/>
      </c>
      <c r="AR25" s="100" t="str">
        <f t="shared" si="3"/>
        <v/>
      </c>
      <c r="AS25" s="101" t="str">
        <f t="shared" si="4"/>
        <v/>
      </c>
      <c r="AT25" s="101" t="str">
        <f t="shared" si="5"/>
        <v/>
      </c>
      <c r="AU25" s="102" t="str">
        <f t="shared" si="6"/>
        <v/>
      </c>
      <c r="AV25" s="99" t="str">
        <f t="shared" si="7"/>
        <v/>
      </c>
      <c r="AW25" s="100" t="str">
        <f t="shared" si="8"/>
        <v/>
      </c>
      <c r="AX25" s="100" t="str">
        <f t="shared" si="9"/>
        <v/>
      </c>
      <c r="AY25" s="101" t="str">
        <f t="shared" si="10"/>
        <v/>
      </c>
      <c r="AZ25" s="101" t="str">
        <f t="shared" si="11"/>
        <v/>
      </c>
      <c r="BA25" s="102" t="str">
        <f t="shared" si="12"/>
        <v/>
      </c>
      <c r="BB25" s="99" t="str">
        <f t="shared" si="13"/>
        <v/>
      </c>
      <c r="BC25" s="100" t="str">
        <f t="shared" si="14"/>
        <v/>
      </c>
      <c r="BD25" s="100" t="str">
        <f t="shared" si="15"/>
        <v/>
      </c>
      <c r="BE25" s="101" t="str">
        <f t="shared" si="16"/>
        <v/>
      </c>
      <c r="BF25" s="101" t="str">
        <f t="shared" si="17"/>
        <v/>
      </c>
      <c r="BG25" s="102" t="str">
        <f t="shared" si="18"/>
        <v/>
      </c>
      <c r="BH25" s="99" t="str">
        <f t="shared" si="19"/>
        <v/>
      </c>
      <c r="BI25" s="100" t="str">
        <f t="shared" si="20"/>
        <v/>
      </c>
      <c r="BJ25" s="100" t="str">
        <f t="shared" si="21"/>
        <v/>
      </c>
      <c r="BK25" s="101" t="str">
        <f t="shared" si="22"/>
        <v/>
      </c>
      <c r="BL25" s="101" t="str">
        <f t="shared" si="23"/>
        <v/>
      </c>
      <c r="BM25" s="102" t="str">
        <f t="shared" si="24"/>
        <v/>
      </c>
      <c r="BN25" s="99" t="str">
        <f t="shared" si="25"/>
        <v/>
      </c>
      <c r="BO25" s="100" t="str">
        <f t="shared" si="26"/>
        <v/>
      </c>
      <c r="BP25" s="100" t="str">
        <f t="shared" si="27"/>
        <v/>
      </c>
      <c r="BQ25" s="101" t="str">
        <f t="shared" si="28"/>
        <v/>
      </c>
      <c r="BR25" s="101" t="str">
        <f t="shared" si="29"/>
        <v/>
      </c>
      <c r="BS25" s="102" t="str">
        <f t="shared" si="30"/>
        <v/>
      </c>
      <c r="BT25" s="99" t="str">
        <f>IF(K25="","",IF(K25=$R$7,$Q$7,IF(K25=$R$8,$Q$8,IF(K25=$R$9,$Q$9,IF(K25=$R$10,$Q$10,IF(K25=$R$11,$Q$11,IF(K25=$R$12,$Q$12,IF(K25=$R$13,$Q$13,IF(K25=$R$14,$Q$14,IF(K25=$R$15,$Q$15,IF(K25=$R$16,$Q$16,IF(K25=$R$17,$Q$17,IF(K25=$R$18,$Q$18,IF(K25=$R$19,$Q$19,IF(K25=$R$20,$Q$20,IF(K25=$R$21,$Q$21,IF(K25=$R$22,$Q$22,IF(K25=$R$23,$Q$23,IF(K25=$R$24,$Q$24,IF(K25=$R$25,$Q$25,IF(K25=$R$26,$Q$26,IF(K25=$R$27,$Q$27,IF(K25=$R$28,$Q$28,IF(K25=$R$29,$Q$29,IF(K25=$R$30,$Q$30,IF(K25=$R$31,$Q$31,""))))))))))))))))))))))))))</f>
        <v/>
      </c>
      <c r="BU25" s="100" t="str">
        <f>IF(K25="","",IF(K25=$V$7,$U$7,IF(K25=$V$8,$U$8,IF(K25=$V$9,$U$9,IF(K25=$V$10,$U$10,IF(K25=$V$11,$U$11,IF(K25=$V$12,$U$12,IF(K25=$V$13,$U$13,IF(K25=$V$14,$U$14,IF(K25=$V$15,$U$15,IF(K25=$V$16,$U$16,IF(K25=$V$17,$U$17,IF(K25=$V$18,$U$18,IF(K25=$V$19,$U$19,IF(K25=$V$20,$U$20,IF(K25=$V$21,$U$21,IF(K25=$V$22,$U$22,IF(K25=$V$23,$U$23,IF(K25=$V$24,$U$24,IF(K25=$V$25,$U$25,IF(K25=$V$26,$U$26,IF(K25=$V$27,$U$27,IF(K25=$V$28,$U$28,IF(K25=$V$29,$U$29,IF(K25=$V$30,$U$30,IF(K25=$V$31,$U$31,""))))))))))))))))))))))))))</f>
        <v/>
      </c>
      <c r="BV25" s="100" t="str">
        <f>IF(K25="","",IF(K25=$Z$7,$Y$7,IF(K25=$Z$8,$Y$8,IF(K25=$Z$9,$Y$9,IF(K25=$Z$10,$Y$10,IF(K25=$Z$11,$Y$11,IF(K25=$Z$12,$Y$12,IF(K25=$Z$13,$Y$13,IF(K25=$Z$14,$Y$14,IF(K25=$Z$15,$Y$15,IF(K25=$Z$16,$Y$16,IF(K25=$Z$17,$Y$17,IF(K25=$Z$18,$Y$18,IF(K25=$Z$19,$Y$19,IF(K25=$Z$20,$Y$20,IF(K25=$Z$21,$Y$21,IF(K25=$Z$22,$Y$22,IF(K25=$Z$23,$Y$23,IF(K25=$Z$24,$Y$24,IF(K25=$Z$25,$Y$25,IF(K25=$Z$26,$Y$26,IF(K25=$Z$27,$Y$27,IF(K25=$Z$28,$Y$28,IF(K25=$Z$29,$Y$29,IF(K25=$Z$30,$Y$30,IF(K25=$Z$31,$Y$31,""))))))))))))))))))))))))))</f>
        <v/>
      </c>
      <c r="BW25" s="101" t="str">
        <f>IF(K25="","",IF(K25=$AE$7,$AD$7,IF(K25=$AE$8,$AD$8,IF(K25=$AE$9,$AD$9,IF(K25=$AE$10,$AD$10,IF(K25=$AE$11,$AD$11,IF(K25=$AE$12,$AD$12,IF(K25=$AE$13,$AD$13,IF(K25=$AE$14,$AD$14,IF(K25=$AE$15,$AD$15,IF(K25=$AE$16,$AD$16,IF(K25=$AE$17,$AD$17,IF(K25=$AE$18,$AD$18,IF(K25=$AE$19,$AD$19,IF(K25=$AE$20,$AD$20,IF(K25=$AE$21,$AD$21,IF(K25=$AE$22,$AD$22,IF(K25=$AE$23,$AD$23,IF(K25=$AE$24,$AD$24,IF(K25=$AE$25,$AD$25,IF(K25=$AE$26,$AD$26,IF(K25=$AE$27,$AD$27,IF(K25=$AE$28,$AD$28,IF(K25=$AE$29,$AD$29,IF(K25=$AE$30,$AD$30,IF(K25=$AE$31,$AD$31,""))))))))))))))))))))))))))</f>
        <v/>
      </c>
      <c r="BX25" s="101" t="str">
        <f>IF(K25="","",IF(K25=$AI$7,$AH$7,IF(K25=$AI$8,$AH$8,IF(K25=$AI$9,$AH$9,IF(K25=$AI$10,$AH$10,IF(K25=$AI$11,$AH$11,IF(K25=$AI$12,$AH$12,IF(K25=$AI$13,$AH$13,IF(K25=$AI$14,$AH$14,IF(K25=$AI$15,$AH$15,IF(K25=$AI$16,$AH$16,IF(K25=$AI$17,$AH$17,IF(K25=$AI$18,$AH$18,IF(K25=$AI$19,$AH$19,IF(K25=$AI$20,$AH$20,IF(K25=$AI$21,$AH$21,IF(K25=$AI$22,$AH$22,IF(K25=$AI$23,$AH$23,IF(K25=$AI$24,$AH$24,IF(K25=$AI$25,$AH$25,IF(K25=$AI$26,$AH$26,IF(K25=$AI$27,$AH$27,IF(K25=$AI$28,$AH$28,IF(K25=$AI$29,$AH$29,IF(K25=$AI$30,$AH$30,IF(K25=$AI$31,$AH$31,""))))))))))))))))))))))))))</f>
        <v/>
      </c>
      <c r="BY25" s="102" t="str">
        <f>IF(K25="","",IF(K25=$AM$7,$AL$7,IF(K25=$AM$8,$AL$8,IF(K25=$AM$9,$AL$9,IF(K25=$AM$10,$AL$10,IF(K25=$AM$11,$AL$11,IF(K25=$AM$12,$AL$12,IF(K25=$AM$13,$AL$13,IF(K25=$AM$14,$AL$14,IF(K25=$AM$15,$AL$15,IF(K25=$AM$16,$AL$16,IF(K25=$AM$17,$AL$17,IF(K25=$AM$18,$AL$18,IF(K25=$AM$19,$AL$19,IF(K25=$AM$20,$AL$20,IF(K25=$AM$21,$AL$21,IF(K25=$AM$22,$AL$22,IF(K25=$AM$23,$AL$23,IF(K25=$AM$24,$AL$24,IF(K25=$AM$25,$AL$25,IF(K25=$AM$26,$AL$26,IF(K25=$AM$27,$AL$27,IF(K25=$AM$28,$AL$28,IF(K25=$AM$29,$AL$29,IF(K25=$AM$30,$AL$30,IF(K25=$AM$31,$AL$31,""))))))))))))))))))))))))))</f>
        <v/>
      </c>
      <c r="BZ25" s="99" t="str">
        <f t="shared" si="37"/>
        <v/>
      </c>
      <c r="CA25" s="100" t="str">
        <f t="shared" si="38"/>
        <v/>
      </c>
      <c r="CB25" s="100" t="str">
        <f t="shared" si="39"/>
        <v/>
      </c>
      <c r="CC25" s="101" t="str">
        <f t="shared" si="40"/>
        <v/>
      </c>
      <c r="CD25" s="101" t="str">
        <f t="shared" si="41"/>
        <v/>
      </c>
      <c r="CE25" s="102" t="str">
        <f t="shared" si="42"/>
        <v/>
      </c>
      <c r="CF25" s="99" t="str">
        <f t="shared" si="43"/>
        <v/>
      </c>
      <c r="CG25" s="100" t="str">
        <f t="shared" si="44"/>
        <v/>
      </c>
      <c r="CH25" s="100" t="str">
        <f t="shared" si="45"/>
        <v/>
      </c>
      <c r="CI25" s="101" t="str">
        <f t="shared" si="46"/>
        <v/>
      </c>
      <c r="CJ25" s="101" t="str">
        <f t="shared" si="47"/>
        <v/>
      </c>
      <c r="CK25" s="102" t="str">
        <f t="shared" si="48"/>
        <v/>
      </c>
      <c r="CL25" s="15"/>
      <c r="CM25" s="26" t="str">
        <f t="shared" si="97"/>
        <v/>
      </c>
      <c r="CN25" s="27" t="str">
        <f t="shared" si="49"/>
        <v/>
      </c>
      <c r="CO25" s="27" t="str">
        <f t="shared" si="50"/>
        <v/>
      </c>
      <c r="CP25" s="27" t="str">
        <f t="shared" si="51"/>
        <v/>
      </c>
      <c r="CQ25" s="27" t="str">
        <f t="shared" si="52"/>
        <v/>
      </c>
      <c r="CR25" s="27" t="str">
        <f t="shared" si="53"/>
        <v/>
      </c>
      <c r="CS25" s="27" t="str">
        <f t="shared" si="54"/>
        <v/>
      </c>
      <c r="CT25" s="27" t="str">
        <f t="shared" si="55"/>
        <v/>
      </c>
      <c r="CU25" s="27" t="str">
        <f t="shared" si="56"/>
        <v/>
      </c>
      <c r="CV25" s="27" t="str">
        <f t="shared" si="57"/>
        <v/>
      </c>
      <c r="CW25" s="27" t="str">
        <f t="shared" si="58"/>
        <v/>
      </c>
      <c r="CX25" s="27" t="str">
        <f t="shared" si="59"/>
        <v/>
      </c>
      <c r="CY25" s="27" t="str">
        <f t="shared" si="60"/>
        <v/>
      </c>
      <c r="CZ25" s="27" t="str">
        <f t="shared" si="61"/>
        <v/>
      </c>
      <c r="DA25" s="27" t="str">
        <f t="shared" si="62"/>
        <v/>
      </c>
      <c r="DB25" s="27" t="str">
        <f t="shared" si="63"/>
        <v/>
      </c>
      <c r="DC25" s="27" t="str">
        <f t="shared" si="64"/>
        <v/>
      </c>
      <c r="DD25" s="27" t="str">
        <f t="shared" si="65"/>
        <v/>
      </c>
      <c r="DE25" s="27" t="str">
        <f t="shared" si="66"/>
        <v/>
      </c>
      <c r="DF25" s="27" t="str">
        <f t="shared" si="67"/>
        <v/>
      </c>
      <c r="DG25" s="27" t="str">
        <f t="shared" si="68"/>
        <v/>
      </c>
      <c r="DH25" s="27" t="str">
        <f t="shared" si="69"/>
        <v/>
      </c>
      <c r="DI25" s="27" t="str">
        <f t="shared" si="70"/>
        <v/>
      </c>
      <c r="DJ25" s="27" t="str">
        <f t="shared" si="71"/>
        <v/>
      </c>
      <c r="DK25" s="27" t="str">
        <f t="shared" si="72"/>
        <v/>
      </c>
      <c r="DL25" s="27" t="str">
        <f t="shared" si="73"/>
        <v/>
      </c>
      <c r="DM25" s="27" t="str">
        <f t="shared" si="74"/>
        <v/>
      </c>
      <c r="DN25" s="27" t="str">
        <f t="shared" si="75"/>
        <v/>
      </c>
      <c r="DO25" s="27" t="str">
        <f t="shared" si="76"/>
        <v/>
      </c>
      <c r="DP25" s="27" t="str">
        <f t="shared" si="77"/>
        <v/>
      </c>
      <c r="DQ25" s="27" t="str">
        <f t="shared" si="78"/>
        <v/>
      </c>
      <c r="DR25" s="27" t="str">
        <f t="shared" si="79"/>
        <v/>
      </c>
      <c r="DS25" s="27" t="str">
        <f t="shared" si="80"/>
        <v/>
      </c>
      <c r="DT25" s="27" t="str">
        <f t="shared" si="81"/>
        <v/>
      </c>
      <c r="DU25" s="27" t="str">
        <f t="shared" si="82"/>
        <v/>
      </c>
      <c r="DV25" s="27" t="str">
        <f t="shared" si="83"/>
        <v/>
      </c>
      <c r="DW25" s="27" t="str">
        <f t="shared" si="84"/>
        <v/>
      </c>
      <c r="DX25" s="27" t="str">
        <f t="shared" si="85"/>
        <v/>
      </c>
      <c r="DY25" s="27" t="str">
        <f t="shared" si="86"/>
        <v/>
      </c>
      <c r="DZ25" s="27" t="str">
        <f t="shared" si="87"/>
        <v/>
      </c>
      <c r="EA25" s="27" t="str">
        <f t="shared" si="88"/>
        <v/>
      </c>
      <c r="EB25" s="27" t="str">
        <f t="shared" si="89"/>
        <v/>
      </c>
      <c r="EC25" s="27" t="str">
        <f t="shared" si="90"/>
        <v/>
      </c>
      <c r="ED25" s="27" t="str">
        <f t="shared" si="91"/>
        <v/>
      </c>
      <c r="EE25" s="27" t="str">
        <f t="shared" si="92"/>
        <v/>
      </c>
      <c r="EF25" s="27" t="str">
        <f t="shared" si="93"/>
        <v/>
      </c>
      <c r="EG25" s="27" t="str">
        <f t="shared" si="94"/>
        <v/>
      </c>
      <c r="EH25" s="27" t="str">
        <f t="shared" si="95"/>
        <v/>
      </c>
      <c r="EI25" s="33"/>
      <c r="EJ25" s="17">
        <f t="shared" si="98"/>
        <v>0</v>
      </c>
      <c r="EK25" s="15"/>
      <c r="EL25" s="28" t="str">
        <f t="shared" si="105"/>
        <v/>
      </c>
      <c r="EM25" s="29" t="str">
        <f t="shared" si="105"/>
        <v/>
      </c>
      <c r="EN25" s="29" t="str">
        <f t="shared" si="105"/>
        <v/>
      </c>
      <c r="EO25" s="29" t="str">
        <f t="shared" si="105"/>
        <v/>
      </c>
      <c r="EP25" s="29" t="str">
        <f t="shared" si="105"/>
        <v/>
      </c>
      <c r="EQ25" s="29" t="str">
        <f t="shared" si="105"/>
        <v/>
      </c>
      <c r="ER25" s="29" t="str">
        <f t="shared" si="105"/>
        <v/>
      </c>
      <c r="ES25" s="29" t="str">
        <f t="shared" si="105"/>
        <v/>
      </c>
      <c r="ET25" s="29" t="str">
        <f t="shared" si="105"/>
        <v/>
      </c>
      <c r="EU25" s="29" t="str">
        <f t="shared" si="105"/>
        <v/>
      </c>
      <c r="EV25" s="29" t="str">
        <f t="shared" si="105"/>
        <v/>
      </c>
      <c r="EW25" s="29" t="str">
        <f t="shared" si="105"/>
        <v/>
      </c>
      <c r="EX25" s="29" t="str">
        <f t="shared" si="105"/>
        <v/>
      </c>
      <c r="EY25" s="29" t="str">
        <f t="shared" si="105"/>
        <v/>
      </c>
      <c r="EZ25" s="29" t="str">
        <f t="shared" si="105"/>
        <v/>
      </c>
      <c r="FA25" s="29" t="str">
        <f t="shared" si="102"/>
        <v/>
      </c>
      <c r="FB25" s="29" t="str">
        <f t="shared" si="102"/>
        <v/>
      </c>
      <c r="FC25" s="29" t="str">
        <f t="shared" si="102"/>
        <v/>
      </c>
      <c r="FD25" s="29" t="str">
        <f t="shared" si="102"/>
        <v/>
      </c>
      <c r="FE25" s="29" t="str">
        <f t="shared" si="102"/>
        <v/>
      </c>
      <c r="FF25" s="29" t="str">
        <f t="shared" si="102"/>
        <v/>
      </c>
      <c r="FG25" s="29" t="str">
        <f t="shared" si="102"/>
        <v/>
      </c>
      <c r="FH25" s="29" t="str">
        <f t="shared" si="102"/>
        <v/>
      </c>
      <c r="FI25" s="29" t="str">
        <f t="shared" si="102"/>
        <v/>
      </c>
      <c r="FJ25" s="29" t="str">
        <f t="shared" si="102"/>
        <v/>
      </c>
      <c r="FK25" s="29" t="str">
        <f t="shared" si="102"/>
        <v/>
      </c>
      <c r="FL25" s="29" t="str">
        <f t="shared" si="102"/>
        <v/>
      </c>
      <c r="FM25" s="29" t="str">
        <f t="shared" si="102"/>
        <v/>
      </c>
      <c r="FN25" s="29" t="str">
        <f t="shared" si="102"/>
        <v/>
      </c>
      <c r="FO25" s="29" t="str">
        <f t="shared" si="102"/>
        <v/>
      </c>
      <c r="FP25" s="29" t="str">
        <f t="shared" si="102"/>
        <v/>
      </c>
      <c r="FQ25" s="29" t="str">
        <f t="shared" si="103"/>
        <v/>
      </c>
      <c r="FR25" s="29" t="str">
        <f t="shared" si="103"/>
        <v/>
      </c>
      <c r="FS25" s="29" t="str">
        <f t="shared" si="103"/>
        <v/>
      </c>
      <c r="FT25" s="29" t="str">
        <f t="shared" si="103"/>
        <v/>
      </c>
      <c r="FU25" s="29" t="str">
        <f t="shared" si="103"/>
        <v/>
      </c>
      <c r="FV25" s="29" t="str">
        <f t="shared" si="103"/>
        <v/>
      </c>
      <c r="FW25" s="29" t="str">
        <f t="shared" si="103"/>
        <v/>
      </c>
      <c r="FX25" s="29" t="str">
        <f t="shared" si="103"/>
        <v/>
      </c>
      <c r="FY25" s="29" t="str">
        <f t="shared" si="103"/>
        <v/>
      </c>
      <c r="FZ25" s="29" t="str">
        <f t="shared" si="103"/>
        <v/>
      </c>
      <c r="GA25" s="29" t="str">
        <f t="shared" si="103"/>
        <v/>
      </c>
      <c r="GB25" s="29" t="str">
        <f t="shared" si="103"/>
        <v/>
      </c>
      <c r="GC25" s="29" t="str">
        <f t="shared" si="103"/>
        <v/>
      </c>
      <c r="GD25" s="29" t="str">
        <f t="shared" si="103"/>
        <v/>
      </c>
      <c r="GE25" s="29" t="str">
        <f t="shared" si="103"/>
        <v/>
      </c>
      <c r="GF25" s="29" t="str">
        <f t="shared" si="103"/>
        <v/>
      </c>
      <c r="GG25" s="30" t="str">
        <f t="shared" si="104"/>
        <v/>
      </c>
    </row>
    <row r="26" spans="1:199" ht="25.15" customHeight="1" thickTop="1" thickBot="1" x14ac:dyDescent="0.3">
      <c r="A26" s="153"/>
      <c r="B26" s="153"/>
      <c r="C26" s="1"/>
      <c r="D26" s="3"/>
      <c r="E26" s="3" t="s">
        <v>193</v>
      </c>
      <c r="F26" s="3"/>
      <c r="G26" s="3"/>
      <c r="H26" s="3"/>
      <c r="I26" s="3"/>
      <c r="J26" s="3"/>
      <c r="K26" s="3"/>
      <c r="L26" s="3"/>
      <c r="M26" s="3"/>
      <c r="N26" s="137"/>
      <c r="O26" s="37" t="str">
        <f t="shared" si="0"/>
        <v/>
      </c>
      <c r="P26" s="40"/>
      <c r="Q26" s="120"/>
      <c r="R26" s="115"/>
      <c r="S26" s="55">
        <v>20</v>
      </c>
      <c r="T26" s="6"/>
      <c r="U26" s="49"/>
      <c r="V26" s="115"/>
      <c r="W26" s="54">
        <v>15</v>
      </c>
      <c r="X26" s="6"/>
      <c r="Y26" s="125" t="s">
        <v>65</v>
      </c>
      <c r="Z26" s="130"/>
      <c r="AA26" s="63">
        <v>10</v>
      </c>
      <c r="AB26" s="16"/>
      <c r="AC26" s="5">
        <f t="shared" si="99"/>
        <v>20</v>
      </c>
      <c r="AD26" s="49" t="s">
        <v>19</v>
      </c>
      <c r="AE26" s="72" t="s">
        <v>136</v>
      </c>
      <c r="AF26" s="54">
        <v>5</v>
      </c>
      <c r="AG26" s="32">
        <f t="shared" si="100"/>
        <v>45</v>
      </c>
      <c r="AH26" s="66" t="s">
        <v>53</v>
      </c>
      <c r="AI26" s="72" t="s">
        <v>161</v>
      </c>
      <c r="AJ26" s="54">
        <v>5</v>
      </c>
      <c r="AK26" s="32">
        <f t="shared" si="101"/>
        <v>70</v>
      </c>
      <c r="AL26" s="65"/>
      <c r="AM26" s="59"/>
      <c r="AN26" s="54">
        <v>5</v>
      </c>
      <c r="AO26" s="7"/>
      <c r="AP26" s="99" t="str">
        <f t="shared" si="1"/>
        <v/>
      </c>
      <c r="AQ26" s="100" t="str">
        <f t="shared" si="2"/>
        <v/>
      </c>
      <c r="AR26" s="100" t="str">
        <f t="shared" si="3"/>
        <v/>
      </c>
      <c r="AS26" s="101" t="str">
        <f t="shared" si="4"/>
        <v/>
      </c>
      <c r="AT26" s="101" t="str">
        <f t="shared" si="5"/>
        <v/>
      </c>
      <c r="AU26" s="102" t="str">
        <f t="shared" si="6"/>
        <v/>
      </c>
      <c r="AV26" s="99" t="str">
        <f t="shared" si="7"/>
        <v/>
      </c>
      <c r="AW26" s="100" t="str">
        <f t="shared" si="8"/>
        <v/>
      </c>
      <c r="AX26" s="100" t="str">
        <f t="shared" si="9"/>
        <v/>
      </c>
      <c r="AY26" s="101" t="str">
        <f t="shared" si="10"/>
        <v/>
      </c>
      <c r="AZ26" s="101" t="str">
        <f t="shared" si="11"/>
        <v/>
      </c>
      <c r="BA26" s="102" t="str">
        <f t="shared" si="12"/>
        <v/>
      </c>
      <c r="BB26" s="99" t="str">
        <f t="shared" si="13"/>
        <v/>
      </c>
      <c r="BC26" s="100" t="str">
        <f t="shared" si="14"/>
        <v/>
      </c>
      <c r="BD26" s="100" t="str">
        <f t="shared" si="15"/>
        <v/>
      </c>
      <c r="BE26" s="101" t="str">
        <f t="shared" si="16"/>
        <v/>
      </c>
      <c r="BF26" s="101" t="str">
        <f t="shared" si="17"/>
        <v/>
      </c>
      <c r="BG26" s="102" t="str">
        <f t="shared" si="18"/>
        <v/>
      </c>
      <c r="BH26" s="99" t="str">
        <f t="shared" si="19"/>
        <v/>
      </c>
      <c r="BI26" s="100" t="str">
        <f t="shared" si="20"/>
        <v/>
      </c>
      <c r="BJ26" s="100" t="str">
        <f t="shared" si="21"/>
        <v/>
      </c>
      <c r="BK26" s="101" t="str">
        <f t="shared" si="22"/>
        <v/>
      </c>
      <c r="BL26" s="101" t="str">
        <f t="shared" si="23"/>
        <v/>
      </c>
      <c r="BM26" s="102" t="str">
        <f t="shared" si="24"/>
        <v/>
      </c>
      <c r="BN26" s="99" t="str">
        <f t="shared" si="25"/>
        <v/>
      </c>
      <c r="BO26" s="100" t="str">
        <f t="shared" si="26"/>
        <v/>
      </c>
      <c r="BP26" s="100" t="str">
        <f t="shared" si="27"/>
        <v/>
      </c>
      <c r="BQ26" s="101" t="str">
        <f t="shared" si="28"/>
        <v/>
      </c>
      <c r="BR26" s="101" t="str">
        <f t="shared" si="29"/>
        <v/>
      </c>
      <c r="BS26" s="102" t="str">
        <f t="shared" si="30"/>
        <v/>
      </c>
      <c r="BT26" s="99" t="str">
        <f>IF(K26="","",IF(K26=$R$7,$Q$7,IF(K26=$R$8,$Q$8,IF(K26=$R$9,$Q$9,IF(K26=$R$10,$Q$10,IF(K26=$R$11,$Q$11,IF(K26=$R$12,$Q$12,IF(K26=$R$13,$Q$13,IF(K26=$R$14,$Q$14,IF(K26=$R$15,$Q$15,IF(K26=$R$16,$Q$16,IF(K26=$R$17,$Q$17,IF(K26=$R$18,$Q$18,IF(K26=$R$19,$Q$19,IF(K26=$R$20,$Q$20,IF(K26=$R$21,$Q$21,IF(K26=$R$22,$Q$22,IF(K26=$R$23,$Q$23,IF(K26=$R$24,$Q$24,IF(K26=$R$25,$Q$25,IF(K26=$R$26,$Q$26,IF(K26=$R$27,$Q$27,IF(K26=$R$28,$Q$28,IF(K26=$R$29,$Q$29,IF(K26=$R$30,$Q$30,IF(K26=$R$31,$Q$31,""))))))))))))))))))))))))))</f>
        <v/>
      </c>
      <c r="BU26" s="100" t="str">
        <f>IF(K26="","",IF(K26=$V$7,$U$7,IF(K26=$V$8,$U$8,IF(K26=$V$9,$U$9,IF(K26=$V$10,$U$10,IF(K26=$V$11,$U$11,IF(K26=$V$12,$U$12,IF(K26=$V$13,$U$13,IF(K26=$V$14,$U$14,IF(K26=$V$15,$U$15,IF(K26=$V$16,$U$16,IF(K26=$V$17,$U$17,IF(K26=$V$18,$U$18,IF(K26=$V$19,$U$19,IF(K26=$V$20,$U$20,IF(K26=$V$21,$U$21,IF(K26=$V$22,$U$22,IF(K26=$V$23,$U$23,IF(K26=$V$24,$U$24,IF(K26=$V$25,$U$25,IF(K26=$V$26,$U$26,IF(K26=$V$27,$U$27,IF(K26=$V$28,$U$28,IF(K26=$V$29,$U$29,IF(K26=$V$30,$U$30,IF(K26=$V$31,$U$31,""))))))))))))))))))))))))))</f>
        <v/>
      </c>
      <c r="BV26" s="100" t="str">
        <f>IF(K26="","",IF(K26=$Z$7,$Y$7,IF(K26=$Z$8,$Y$8,IF(K26=$Z$9,$Y$9,IF(K26=$Z$10,$Y$10,IF(K26=$Z$11,$Y$11,IF(K26=$Z$12,$Y$12,IF(K26=$Z$13,$Y$13,IF(K26=$Z$14,$Y$14,IF(K26=$Z$15,$Y$15,IF(K26=$Z$16,$Y$16,IF(K26=$Z$17,$Y$17,IF(K26=$Z$18,$Y$18,IF(K26=$Z$19,$Y$19,IF(K26=$Z$20,$Y$20,IF(K26=$Z$21,$Y$21,IF(K26=$Z$22,$Y$22,IF(K26=$Z$23,$Y$23,IF(K26=$Z$24,$Y$24,IF(K26=$Z$25,$Y$25,IF(K26=$Z$26,$Y$26,IF(K26=$Z$27,$Y$27,IF(K26=$Z$28,$Y$28,IF(K26=$Z$29,$Y$29,IF(K26=$Z$30,$Y$30,IF(K26=$Z$31,$Y$31,""))))))))))))))))))))))))))</f>
        <v/>
      </c>
      <c r="BW26" s="101" t="str">
        <f>IF(K26="","",IF(K26=$AE$7,$AD$7,IF(K26=$AE$8,$AD$8,IF(K26=$AE$9,$AD$9,IF(K26=$AE$10,$AD$10,IF(K26=$AE$11,$AD$11,IF(K26=$AE$12,$AD$12,IF(K26=$AE$13,$AD$13,IF(K26=$AE$14,$AD$14,IF(K26=$AE$15,$AD$15,IF(K26=$AE$16,$AD$16,IF(K26=$AE$17,$AD$17,IF(K26=$AE$18,$AD$18,IF(K26=$AE$19,$AD$19,IF(K26=$AE$20,$AD$20,IF(K26=$AE$21,$AD$21,IF(K26=$AE$22,$AD$22,IF(K26=$AE$23,$AD$23,IF(K26=$AE$24,$AD$24,IF(K26=$AE$25,$AD$25,IF(K26=$AE$26,$AD$26,IF(K26=$AE$27,$AD$27,IF(K26=$AE$28,$AD$28,IF(K26=$AE$29,$AD$29,IF(K26=$AE$30,$AD$30,IF(K26=$AE$31,$AD$31,""))))))))))))))))))))))))))</f>
        <v/>
      </c>
      <c r="BX26" s="101" t="str">
        <f>IF(K26="","",IF(K26=$AI$7,$AH$7,IF(K26=$AI$8,$AH$8,IF(K26=$AI$9,$AH$9,IF(K26=$AI$10,$AH$10,IF(K26=$AI$11,$AH$11,IF(K26=$AI$12,$AH$12,IF(K26=$AI$13,$AH$13,IF(K26=$AI$14,$AH$14,IF(K26=$AI$15,$AH$15,IF(K26=$AI$16,$AH$16,IF(K26=$AI$17,$AH$17,IF(K26=$AI$18,$AH$18,IF(K26=$AI$19,$AH$19,IF(K26=$AI$20,$AH$20,IF(K26=$AI$21,$AH$21,IF(K26=$AI$22,$AH$22,IF(K26=$AI$23,$AH$23,IF(K26=$AI$24,$AH$24,IF(K26=$AI$25,$AH$25,IF(K26=$AI$26,$AH$26,IF(K26=$AI$27,$AH$27,IF(K26=$AI$28,$AH$28,IF(K26=$AI$29,$AH$29,IF(K26=$AI$30,$AH$30,IF(K26=$AI$31,$AH$31,""))))))))))))))))))))))))))</f>
        <v/>
      </c>
      <c r="BY26" s="102" t="str">
        <f>IF(K26="","",IF(K26=$AM$7,$AL$7,IF(K26=$AM$8,$AL$8,IF(K26=$AM$9,$AL$9,IF(K26=$AM$10,$AL$10,IF(K26=$AM$11,$AL$11,IF(K26=$AM$12,$AL$12,IF(K26=$AM$13,$AL$13,IF(K26=$AM$14,$AL$14,IF(K26=$AM$15,$AL$15,IF(K26=$AM$16,$AL$16,IF(K26=$AM$17,$AL$17,IF(K26=$AM$18,$AL$18,IF(K26=$AM$19,$AL$19,IF(K26=$AM$20,$AL$20,IF(K26=$AM$21,$AL$21,IF(K26=$AM$22,$AL$22,IF(K26=$AM$23,$AL$23,IF(K26=$AM$24,$AL$24,IF(K26=$AM$25,$AL$25,IF(K26=$AM$26,$AL$26,IF(K26=$AM$27,$AL$27,IF(K26=$AM$28,$AL$28,IF(K26=$AM$29,$AL$29,IF(K26=$AM$30,$AL$30,IF(K26=$AM$31,$AL$31,""))))))))))))))))))))))))))</f>
        <v/>
      </c>
      <c r="BZ26" s="99" t="str">
        <f t="shared" si="37"/>
        <v/>
      </c>
      <c r="CA26" s="100" t="str">
        <f t="shared" si="38"/>
        <v/>
      </c>
      <c r="CB26" s="100" t="str">
        <f t="shared" si="39"/>
        <v/>
      </c>
      <c r="CC26" s="101" t="str">
        <f t="shared" si="40"/>
        <v/>
      </c>
      <c r="CD26" s="101" t="str">
        <f t="shared" si="41"/>
        <v/>
      </c>
      <c r="CE26" s="102" t="str">
        <f t="shared" si="42"/>
        <v/>
      </c>
      <c r="CF26" s="99" t="str">
        <f t="shared" si="43"/>
        <v/>
      </c>
      <c r="CG26" s="100" t="str">
        <f t="shared" si="44"/>
        <v/>
      </c>
      <c r="CH26" s="100" t="str">
        <f t="shared" si="45"/>
        <v/>
      </c>
      <c r="CI26" s="101" t="str">
        <f t="shared" si="46"/>
        <v/>
      </c>
      <c r="CJ26" s="101" t="str">
        <f t="shared" si="47"/>
        <v/>
      </c>
      <c r="CK26" s="102" t="str">
        <f t="shared" si="48"/>
        <v/>
      </c>
      <c r="CL26" s="15"/>
      <c r="CM26" s="26" t="str">
        <f t="shared" si="97"/>
        <v/>
      </c>
      <c r="CN26" s="27" t="str">
        <f t="shared" si="49"/>
        <v/>
      </c>
      <c r="CO26" s="27" t="str">
        <f t="shared" si="50"/>
        <v/>
      </c>
      <c r="CP26" s="27" t="str">
        <f t="shared" si="51"/>
        <v/>
      </c>
      <c r="CQ26" s="27" t="str">
        <f t="shared" si="52"/>
        <v/>
      </c>
      <c r="CR26" s="27" t="str">
        <f t="shared" si="53"/>
        <v/>
      </c>
      <c r="CS26" s="27" t="str">
        <f t="shared" si="54"/>
        <v/>
      </c>
      <c r="CT26" s="27" t="str">
        <f t="shared" si="55"/>
        <v/>
      </c>
      <c r="CU26" s="27" t="str">
        <f t="shared" si="56"/>
        <v/>
      </c>
      <c r="CV26" s="27" t="str">
        <f t="shared" si="57"/>
        <v/>
      </c>
      <c r="CW26" s="27" t="str">
        <f t="shared" si="58"/>
        <v/>
      </c>
      <c r="CX26" s="27" t="str">
        <f t="shared" si="59"/>
        <v/>
      </c>
      <c r="CY26" s="27" t="str">
        <f t="shared" si="60"/>
        <v/>
      </c>
      <c r="CZ26" s="27" t="str">
        <f t="shared" si="61"/>
        <v/>
      </c>
      <c r="DA26" s="27" t="str">
        <f t="shared" si="62"/>
        <v/>
      </c>
      <c r="DB26" s="27" t="str">
        <f t="shared" si="63"/>
        <v/>
      </c>
      <c r="DC26" s="27" t="str">
        <f t="shared" si="64"/>
        <v/>
      </c>
      <c r="DD26" s="27" t="str">
        <f t="shared" si="65"/>
        <v/>
      </c>
      <c r="DE26" s="27" t="str">
        <f t="shared" si="66"/>
        <v/>
      </c>
      <c r="DF26" s="27" t="str">
        <f t="shared" si="67"/>
        <v/>
      </c>
      <c r="DG26" s="27" t="str">
        <f t="shared" si="68"/>
        <v/>
      </c>
      <c r="DH26" s="27" t="str">
        <f t="shared" si="69"/>
        <v/>
      </c>
      <c r="DI26" s="27" t="str">
        <f t="shared" si="70"/>
        <v/>
      </c>
      <c r="DJ26" s="27" t="str">
        <f t="shared" si="71"/>
        <v/>
      </c>
      <c r="DK26" s="27" t="str">
        <f t="shared" si="72"/>
        <v/>
      </c>
      <c r="DL26" s="27" t="str">
        <f t="shared" si="73"/>
        <v/>
      </c>
      <c r="DM26" s="27" t="str">
        <f t="shared" si="74"/>
        <v/>
      </c>
      <c r="DN26" s="27" t="str">
        <f t="shared" si="75"/>
        <v/>
      </c>
      <c r="DO26" s="27" t="str">
        <f t="shared" si="76"/>
        <v/>
      </c>
      <c r="DP26" s="27" t="str">
        <f t="shared" si="77"/>
        <v/>
      </c>
      <c r="DQ26" s="27" t="str">
        <f t="shared" si="78"/>
        <v/>
      </c>
      <c r="DR26" s="27" t="str">
        <f t="shared" si="79"/>
        <v/>
      </c>
      <c r="DS26" s="27" t="str">
        <f t="shared" si="80"/>
        <v/>
      </c>
      <c r="DT26" s="27" t="str">
        <f t="shared" si="81"/>
        <v/>
      </c>
      <c r="DU26" s="27" t="str">
        <f t="shared" si="82"/>
        <v/>
      </c>
      <c r="DV26" s="27" t="str">
        <f t="shared" si="83"/>
        <v/>
      </c>
      <c r="DW26" s="27" t="str">
        <f t="shared" si="84"/>
        <v/>
      </c>
      <c r="DX26" s="27" t="str">
        <f t="shared" si="85"/>
        <v/>
      </c>
      <c r="DY26" s="27" t="str">
        <f t="shared" si="86"/>
        <v/>
      </c>
      <c r="DZ26" s="27" t="str">
        <f t="shared" si="87"/>
        <v/>
      </c>
      <c r="EA26" s="27" t="str">
        <f t="shared" si="88"/>
        <v/>
      </c>
      <c r="EB26" s="27" t="str">
        <f t="shared" si="89"/>
        <v/>
      </c>
      <c r="EC26" s="27" t="str">
        <f t="shared" si="90"/>
        <v/>
      </c>
      <c r="ED26" s="27" t="str">
        <f t="shared" si="91"/>
        <v/>
      </c>
      <c r="EE26" s="27" t="str">
        <f t="shared" si="92"/>
        <v/>
      </c>
      <c r="EF26" s="27" t="str">
        <f t="shared" si="93"/>
        <v/>
      </c>
      <c r="EG26" s="27" t="str">
        <f t="shared" si="94"/>
        <v/>
      </c>
      <c r="EH26" s="27" t="str">
        <f t="shared" si="95"/>
        <v/>
      </c>
      <c r="EI26" s="33"/>
      <c r="EJ26" s="17">
        <f t="shared" si="98"/>
        <v>0</v>
      </c>
      <c r="EK26" s="15"/>
      <c r="EL26" s="28" t="str">
        <f t="shared" si="105"/>
        <v/>
      </c>
      <c r="EM26" s="29" t="str">
        <f t="shared" si="105"/>
        <v/>
      </c>
      <c r="EN26" s="29" t="str">
        <f t="shared" si="105"/>
        <v/>
      </c>
      <c r="EO26" s="29" t="str">
        <f t="shared" si="105"/>
        <v/>
      </c>
      <c r="EP26" s="29" t="str">
        <f t="shared" si="105"/>
        <v/>
      </c>
      <c r="EQ26" s="29" t="str">
        <f t="shared" si="105"/>
        <v/>
      </c>
      <c r="ER26" s="29" t="str">
        <f t="shared" si="105"/>
        <v/>
      </c>
      <c r="ES26" s="29" t="str">
        <f t="shared" si="105"/>
        <v/>
      </c>
      <c r="ET26" s="29" t="str">
        <f t="shared" si="105"/>
        <v/>
      </c>
      <c r="EU26" s="29" t="str">
        <f t="shared" si="105"/>
        <v/>
      </c>
      <c r="EV26" s="29" t="str">
        <f t="shared" si="105"/>
        <v/>
      </c>
      <c r="EW26" s="29" t="str">
        <f t="shared" si="105"/>
        <v/>
      </c>
      <c r="EX26" s="29" t="str">
        <f t="shared" si="105"/>
        <v/>
      </c>
      <c r="EY26" s="29" t="str">
        <f t="shared" si="105"/>
        <v/>
      </c>
      <c r="EZ26" s="29" t="str">
        <f t="shared" si="105"/>
        <v/>
      </c>
      <c r="FA26" s="29" t="str">
        <f t="shared" si="102"/>
        <v/>
      </c>
      <c r="FB26" s="29" t="str">
        <f t="shared" si="102"/>
        <v/>
      </c>
      <c r="FC26" s="29" t="str">
        <f t="shared" si="102"/>
        <v/>
      </c>
      <c r="FD26" s="29" t="str">
        <f t="shared" si="102"/>
        <v/>
      </c>
      <c r="FE26" s="29" t="str">
        <f t="shared" si="102"/>
        <v/>
      </c>
      <c r="FF26" s="29" t="str">
        <f t="shared" si="102"/>
        <v/>
      </c>
      <c r="FG26" s="29" t="str">
        <f t="shared" si="102"/>
        <v/>
      </c>
      <c r="FH26" s="29" t="str">
        <f t="shared" si="102"/>
        <v/>
      </c>
      <c r="FI26" s="29" t="str">
        <f t="shared" si="102"/>
        <v/>
      </c>
      <c r="FJ26" s="29" t="str">
        <f t="shared" si="102"/>
        <v/>
      </c>
      <c r="FK26" s="29" t="str">
        <f t="shared" si="102"/>
        <v/>
      </c>
      <c r="FL26" s="29" t="str">
        <f t="shared" si="102"/>
        <v/>
      </c>
      <c r="FM26" s="29" t="str">
        <f t="shared" si="102"/>
        <v/>
      </c>
      <c r="FN26" s="29" t="str">
        <f t="shared" si="102"/>
        <v/>
      </c>
      <c r="FO26" s="29" t="str">
        <f t="shared" si="102"/>
        <v/>
      </c>
      <c r="FP26" s="29" t="str">
        <f t="shared" si="102"/>
        <v/>
      </c>
      <c r="FQ26" s="29" t="str">
        <f t="shared" si="103"/>
        <v/>
      </c>
      <c r="FR26" s="29" t="str">
        <f t="shared" si="103"/>
        <v/>
      </c>
      <c r="FS26" s="29" t="str">
        <f t="shared" si="103"/>
        <v/>
      </c>
      <c r="FT26" s="29" t="str">
        <f t="shared" si="103"/>
        <v/>
      </c>
      <c r="FU26" s="29" t="str">
        <f t="shared" si="103"/>
        <v/>
      </c>
      <c r="FV26" s="29" t="str">
        <f t="shared" si="103"/>
        <v/>
      </c>
      <c r="FW26" s="29" t="str">
        <f t="shared" si="103"/>
        <v/>
      </c>
      <c r="FX26" s="29" t="str">
        <f t="shared" si="103"/>
        <v/>
      </c>
      <c r="FY26" s="29" t="str">
        <f t="shared" si="103"/>
        <v/>
      </c>
      <c r="FZ26" s="29" t="str">
        <f t="shared" si="103"/>
        <v/>
      </c>
      <c r="GA26" s="29" t="str">
        <f t="shared" si="103"/>
        <v/>
      </c>
      <c r="GB26" s="29" t="str">
        <f t="shared" si="103"/>
        <v/>
      </c>
      <c r="GC26" s="29" t="str">
        <f t="shared" si="103"/>
        <v/>
      </c>
      <c r="GD26" s="29" t="str">
        <f t="shared" si="103"/>
        <v/>
      </c>
      <c r="GE26" s="29" t="str">
        <f t="shared" si="103"/>
        <v/>
      </c>
      <c r="GF26" s="29" t="str">
        <f t="shared" si="103"/>
        <v/>
      </c>
      <c r="GG26" s="30" t="str">
        <f t="shared" si="104"/>
        <v/>
      </c>
    </row>
    <row r="27" spans="1:199" s="34" customFormat="1" ht="25.15" customHeight="1" thickTop="1" thickBot="1" x14ac:dyDescent="0.3">
      <c r="A27" s="152"/>
      <c r="B27" s="153"/>
      <c r="C27" s="140"/>
      <c r="D27" s="3"/>
      <c r="E27" s="3" t="s">
        <v>194</v>
      </c>
      <c r="F27" s="3"/>
      <c r="G27" s="3"/>
      <c r="H27" s="3"/>
      <c r="I27" s="3"/>
      <c r="J27" s="3"/>
      <c r="K27" s="3"/>
      <c r="L27" s="3"/>
      <c r="M27" s="3"/>
      <c r="N27" s="138"/>
      <c r="O27" s="37" t="str">
        <f t="shared" si="0"/>
        <v/>
      </c>
      <c r="P27" s="40"/>
      <c r="Q27" s="120"/>
      <c r="R27" s="115"/>
      <c r="S27" s="55">
        <v>20</v>
      </c>
      <c r="U27" s="49"/>
      <c r="V27" s="115"/>
      <c r="W27" s="55">
        <v>14</v>
      </c>
      <c r="X27" s="2"/>
      <c r="Y27" s="125" t="s">
        <v>169</v>
      </c>
      <c r="Z27" s="130"/>
      <c r="AA27" s="63">
        <v>10</v>
      </c>
      <c r="AC27" s="5">
        <f t="shared" si="99"/>
        <v>21</v>
      </c>
      <c r="AD27" s="114" t="s">
        <v>20</v>
      </c>
      <c r="AE27" s="72" t="s">
        <v>137</v>
      </c>
      <c r="AF27" s="111">
        <v>4</v>
      </c>
      <c r="AG27" s="32">
        <f t="shared" si="100"/>
        <v>46</v>
      </c>
      <c r="AH27" s="66" t="s">
        <v>54</v>
      </c>
      <c r="AI27" s="72"/>
      <c r="AJ27" s="54">
        <v>5</v>
      </c>
      <c r="AK27" s="32">
        <f t="shared" si="101"/>
        <v>71</v>
      </c>
      <c r="AL27" s="51"/>
      <c r="AM27" s="60"/>
      <c r="AN27" s="56">
        <v>5</v>
      </c>
      <c r="AP27" s="99" t="str">
        <f t="shared" si="1"/>
        <v/>
      </c>
      <c r="AQ27" s="100" t="str">
        <f t="shared" si="2"/>
        <v/>
      </c>
      <c r="AR27" s="100" t="str">
        <f t="shared" si="3"/>
        <v/>
      </c>
      <c r="AS27" s="101" t="str">
        <f t="shared" si="4"/>
        <v/>
      </c>
      <c r="AT27" s="101" t="str">
        <f t="shared" si="5"/>
        <v/>
      </c>
      <c r="AU27" s="102" t="str">
        <f t="shared" si="6"/>
        <v/>
      </c>
      <c r="AV27" s="99" t="str">
        <f t="shared" si="7"/>
        <v/>
      </c>
      <c r="AW27" s="100" t="str">
        <f t="shared" si="8"/>
        <v/>
      </c>
      <c r="AX27" s="100" t="str">
        <f t="shared" si="9"/>
        <v/>
      </c>
      <c r="AY27" s="101" t="str">
        <f t="shared" si="10"/>
        <v/>
      </c>
      <c r="AZ27" s="101" t="str">
        <f t="shared" si="11"/>
        <v/>
      </c>
      <c r="BA27" s="102" t="str">
        <f t="shared" si="12"/>
        <v/>
      </c>
      <c r="BB27" s="99" t="str">
        <f t="shared" si="13"/>
        <v/>
      </c>
      <c r="BC27" s="100" t="str">
        <f t="shared" si="14"/>
        <v/>
      </c>
      <c r="BD27" s="100" t="str">
        <f t="shared" si="15"/>
        <v/>
      </c>
      <c r="BE27" s="101" t="str">
        <f t="shared" si="16"/>
        <v/>
      </c>
      <c r="BF27" s="101" t="str">
        <f t="shared" si="17"/>
        <v/>
      </c>
      <c r="BG27" s="102" t="str">
        <f t="shared" si="18"/>
        <v/>
      </c>
      <c r="BH27" s="99" t="str">
        <f t="shared" si="19"/>
        <v/>
      </c>
      <c r="BI27" s="100" t="str">
        <f t="shared" si="20"/>
        <v/>
      </c>
      <c r="BJ27" s="100" t="str">
        <f t="shared" si="21"/>
        <v/>
      </c>
      <c r="BK27" s="101" t="str">
        <f t="shared" si="22"/>
        <v/>
      </c>
      <c r="BL27" s="101" t="str">
        <f t="shared" si="23"/>
        <v/>
      </c>
      <c r="BM27" s="102" t="str">
        <f t="shared" si="24"/>
        <v/>
      </c>
      <c r="BN27" s="99" t="str">
        <f t="shared" si="25"/>
        <v/>
      </c>
      <c r="BO27" s="100" t="str">
        <f t="shared" si="26"/>
        <v/>
      </c>
      <c r="BP27" s="100" t="str">
        <f t="shared" si="27"/>
        <v/>
      </c>
      <c r="BQ27" s="101" t="str">
        <f t="shared" si="28"/>
        <v/>
      </c>
      <c r="BR27" s="101" t="str">
        <f t="shared" si="29"/>
        <v/>
      </c>
      <c r="BS27" s="102" t="str">
        <f t="shared" si="30"/>
        <v/>
      </c>
      <c r="BT27" s="99" t="str">
        <f>IF(K27="","",IF(K27=$R$7,$Q$7,IF(K27=$R$8,$Q$8,IF(K27=$R$9,$Q$9,IF(K27=$R$10,$Q$10,IF(K27=$R$11,$Q$11,IF(K27=$R$12,$Q$12,IF(K27=$R$13,$Q$13,IF(K27=$R$14,$Q$14,IF(K27=$R$15,$Q$15,IF(K27=$R$16,$Q$16,IF(K27=$R$17,$Q$17,IF(K27=$R$18,$Q$18,IF(K27=$R$19,$Q$19,IF(K27=$R$20,$Q$20,IF(K27=$R$21,$Q$21,IF(K27=$R$22,$Q$22,IF(K27=$R$23,$Q$23,IF(K27=$R$24,$Q$24,IF(K27=$R$25,$Q$25,IF(K27=$R$26,$Q$26,IF(K27=$R$27,$Q$27,IF(K27=$R$28,$Q$28,IF(K27=$R$29,$Q$29,IF(K27=$R$30,$Q$30,IF(K27=$R$31,$Q$31,""))))))))))))))))))))))))))</f>
        <v/>
      </c>
      <c r="BU27" s="100" t="str">
        <f>IF(K27="","",IF(K27=$V$7,$U$7,IF(K27=$V$8,$U$8,IF(K27=$V$9,$U$9,IF(K27=$V$10,$U$10,IF(K27=$V$11,$U$11,IF(K27=$V$12,$U$12,IF(K27=$V$13,$U$13,IF(K27=$V$14,$U$14,IF(K27=$V$15,$U$15,IF(K27=$V$16,$U$16,IF(K27=$V$17,$U$17,IF(K27=$V$18,$U$18,IF(K27=$V$19,$U$19,IF(K27=$V$20,$U$20,IF(K27=$V$21,$U$21,IF(K27=$V$22,$U$22,IF(K27=$V$23,$U$23,IF(K27=$V$24,$U$24,IF(K27=$V$25,$U$25,IF(K27=$V$26,$U$26,IF(K27=$V$27,$U$27,IF(K27=$V$28,$U$28,IF(K27=$V$29,$U$29,IF(K27=$V$30,$U$30,IF(K27=$V$31,$U$31,""))))))))))))))))))))))))))</f>
        <v/>
      </c>
      <c r="BV27" s="100" t="str">
        <f>IF(K27="","",IF(K27=$Z$7,$Y$7,IF(K27=$Z$8,$Y$8,IF(K27=$Z$9,$Y$9,IF(K27=$Z$10,$Y$10,IF(K27=$Z$11,$Y$11,IF(K27=$Z$12,$Y$12,IF(K27=$Z$13,$Y$13,IF(K27=$Z$14,$Y$14,IF(K27=$Z$15,$Y$15,IF(K27=$Z$16,$Y$16,IF(K27=$Z$17,$Y$17,IF(K27=$Z$18,$Y$18,IF(K27=$Z$19,$Y$19,IF(K27=$Z$20,$Y$20,IF(K27=$Z$21,$Y$21,IF(K27=$Z$22,$Y$22,IF(K27=$Z$23,$Y$23,IF(K27=$Z$24,$Y$24,IF(K27=$Z$25,$Y$25,IF(K27=$Z$26,$Y$26,IF(K27=$Z$27,$Y$27,IF(K27=$Z$28,$Y$28,IF(K27=$Z$29,$Y$29,IF(K27=$Z$30,$Y$30,IF(K27=$Z$31,$Y$31,""))))))))))))))))))))))))))</f>
        <v/>
      </c>
      <c r="BW27" s="101" t="str">
        <f>IF(K27="","",IF(K27=$AE$7,$AD$7,IF(K27=$AE$8,$AD$8,IF(K27=$AE$9,$AD$9,IF(K27=$AE$10,$AD$10,IF(K27=$AE$11,$AD$11,IF(K27=$AE$12,$AD$12,IF(K27=$AE$13,$AD$13,IF(K27=$AE$14,$AD$14,IF(K27=$AE$15,$AD$15,IF(K27=$AE$16,$AD$16,IF(K27=$AE$17,$AD$17,IF(K27=$AE$18,$AD$18,IF(K27=$AE$19,$AD$19,IF(K27=$AE$20,$AD$20,IF(K27=$AE$21,$AD$21,IF(K27=$AE$22,$AD$22,IF(K27=$AE$23,$AD$23,IF(K27=$AE$24,$AD$24,IF(K27=$AE$25,$AD$25,IF(K27=$AE$26,$AD$26,IF(K27=$AE$27,$AD$27,IF(K27=$AE$28,$AD$28,IF(K27=$AE$29,$AD$29,IF(K27=$AE$30,$AD$30,IF(K27=$AE$31,$AD$31,""))))))))))))))))))))))))))</f>
        <v/>
      </c>
      <c r="BX27" s="101" t="str">
        <f>IF(K27="","",IF(K27=$AI$7,$AH$7,IF(K27=$AI$8,$AH$8,IF(K27=$AI$9,$AH$9,IF(K27=$AI$10,$AH$10,IF(K27=$AI$11,$AH$11,IF(K27=$AI$12,$AH$12,IF(K27=$AI$13,$AH$13,IF(K27=$AI$14,$AH$14,IF(K27=$AI$15,$AH$15,IF(K27=$AI$16,$AH$16,IF(K27=$AI$17,$AH$17,IF(K27=$AI$18,$AH$18,IF(K27=$AI$19,$AH$19,IF(K27=$AI$20,$AH$20,IF(K27=$AI$21,$AH$21,IF(K27=$AI$22,$AH$22,IF(K27=$AI$23,$AH$23,IF(K27=$AI$24,$AH$24,IF(K27=$AI$25,$AH$25,IF(K27=$AI$26,$AH$26,IF(K27=$AI$27,$AH$27,IF(K27=$AI$28,$AH$28,IF(K27=$AI$29,$AH$29,IF(K27=$AI$30,$AH$30,IF(K27=$AI$31,$AH$31,""))))))))))))))))))))))))))</f>
        <v/>
      </c>
      <c r="BY27" s="102" t="str">
        <f>IF(K27="","",IF(K27=$AM$7,$AL$7,IF(K27=$AM$8,$AL$8,IF(K27=$AM$9,$AL$9,IF(K27=$AM$10,$AL$10,IF(K27=$AM$11,$AL$11,IF(K27=$AM$12,$AL$12,IF(K27=$AM$13,$AL$13,IF(K27=$AM$14,$AL$14,IF(K27=$AM$15,$AL$15,IF(K27=$AM$16,$AL$16,IF(K27=$AM$17,$AL$17,IF(K27=$AM$18,$AL$18,IF(K27=$AM$19,$AL$19,IF(K27=$AM$20,$AL$20,IF(K27=$AM$21,$AL$21,IF(K27=$AM$22,$AL$22,IF(K27=$AM$23,$AL$23,IF(K27=$AM$24,$AL$24,IF(K27=$AM$25,$AL$25,IF(K27=$AM$26,$AL$26,IF(K27=$AM$27,$AL$27,IF(K27=$AM$28,$AL$28,IF(K27=$AM$29,$AL$29,IF(K27=$AM$30,$AL$30,IF(K27=$AM$31,$AL$31,""))))))))))))))))))))))))))</f>
        <v/>
      </c>
      <c r="BZ27" s="99" t="str">
        <f t="shared" si="37"/>
        <v/>
      </c>
      <c r="CA27" s="100" t="str">
        <f t="shared" si="38"/>
        <v/>
      </c>
      <c r="CB27" s="100" t="str">
        <f t="shared" si="39"/>
        <v/>
      </c>
      <c r="CC27" s="101" t="str">
        <f t="shared" si="40"/>
        <v/>
      </c>
      <c r="CD27" s="101" t="str">
        <f t="shared" si="41"/>
        <v/>
      </c>
      <c r="CE27" s="102" t="str">
        <f t="shared" si="42"/>
        <v/>
      </c>
      <c r="CF27" s="99" t="str">
        <f t="shared" si="43"/>
        <v/>
      </c>
      <c r="CG27" s="100" t="str">
        <f t="shared" si="44"/>
        <v/>
      </c>
      <c r="CH27" s="100" t="str">
        <f t="shared" si="45"/>
        <v/>
      </c>
      <c r="CI27" s="101" t="str">
        <f t="shared" si="46"/>
        <v/>
      </c>
      <c r="CJ27" s="101" t="str">
        <f t="shared" si="47"/>
        <v/>
      </c>
      <c r="CK27" s="102" t="str">
        <f t="shared" si="48"/>
        <v/>
      </c>
      <c r="CL27" s="19"/>
      <c r="CM27" s="26" t="str">
        <f t="shared" si="97"/>
        <v/>
      </c>
      <c r="CN27" s="27" t="str">
        <f t="shared" si="49"/>
        <v/>
      </c>
      <c r="CO27" s="27" t="str">
        <f t="shared" si="50"/>
        <v/>
      </c>
      <c r="CP27" s="27" t="str">
        <f t="shared" si="51"/>
        <v/>
      </c>
      <c r="CQ27" s="27" t="str">
        <f t="shared" si="52"/>
        <v/>
      </c>
      <c r="CR27" s="27" t="str">
        <f t="shared" si="53"/>
        <v/>
      </c>
      <c r="CS27" s="27" t="str">
        <f t="shared" si="54"/>
        <v/>
      </c>
      <c r="CT27" s="27" t="str">
        <f t="shared" si="55"/>
        <v/>
      </c>
      <c r="CU27" s="27" t="str">
        <f t="shared" si="56"/>
        <v/>
      </c>
      <c r="CV27" s="27" t="str">
        <f t="shared" si="57"/>
        <v/>
      </c>
      <c r="CW27" s="27" t="str">
        <f t="shared" si="58"/>
        <v/>
      </c>
      <c r="CX27" s="27" t="str">
        <f t="shared" si="59"/>
        <v/>
      </c>
      <c r="CY27" s="27" t="str">
        <f t="shared" si="60"/>
        <v/>
      </c>
      <c r="CZ27" s="27" t="str">
        <f t="shared" si="61"/>
        <v/>
      </c>
      <c r="DA27" s="27" t="str">
        <f t="shared" si="62"/>
        <v/>
      </c>
      <c r="DB27" s="27" t="str">
        <f t="shared" si="63"/>
        <v/>
      </c>
      <c r="DC27" s="27" t="str">
        <f t="shared" si="64"/>
        <v/>
      </c>
      <c r="DD27" s="27" t="str">
        <f t="shared" si="65"/>
        <v/>
      </c>
      <c r="DE27" s="27" t="str">
        <f t="shared" si="66"/>
        <v/>
      </c>
      <c r="DF27" s="27" t="str">
        <f t="shared" si="67"/>
        <v/>
      </c>
      <c r="DG27" s="27" t="str">
        <f t="shared" si="68"/>
        <v/>
      </c>
      <c r="DH27" s="27" t="str">
        <f t="shared" si="69"/>
        <v/>
      </c>
      <c r="DI27" s="27" t="str">
        <f t="shared" si="70"/>
        <v/>
      </c>
      <c r="DJ27" s="27" t="str">
        <f t="shared" si="71"/>
        <v/>
      </c>
      <c r="DK27" s="27" t="str">
        <f t="shared" si="72"/>
        <v/>
      </c>
      <c r="DL27" s="27" t="str">
        <f t="shared" si="73"/>
        <v/>
      </c>
      <c r="DM27" s="27" t="str">
        <f t="shared" si="74"/>
        <v/>
      </c>
      <c r="DN27" s="27" t="str">
        <f t="shared" si="75"/>
        <v/>
      </c>
      <c r="DO27" s="27" t="str">
        <f t="shared" si="76"/>
        <v/>
      </c>
      <c r="DP27" s="27" t="str">
        <f t="shared" si="77"/>
        <v/>
      </c>
      <c r="DQ27" s="27" t="str">
        <f t="shared" si="78"/>
        <v/>
      </c>
      <c r="DR27" s="27" t="str">
        <f t="shared" si="79"/>
        <v/>
      </c>
      <c r="DS27" s="27" t="str">
        <f t="shared" si="80"/>
        <v/>
      </c>
      <c r="DT27" s="27" t="str">
        <f t="shared" si="81"/>
        <v/>
      </c>
      <c r="DU27" s="27" t="str">
        <f t="shared" si="82"/>
        <v/>
      </c>
      <c r="DV27" s="27" t="str">
        <f t="shared" si="83"/>
        <v/>
      </c>
      <c r="DW27" s="27" t="str">
        <f t="shared" si="84"/>
        <v/>
      </c>
      <c r="DX27" s="27" t="str">
        <f t="shared" si="85"/>
        <v/>
      </c>
      <c r="DY27" s="27" t="str">
        <f t="shared" si="86"/>
        <v/>
      </c>
      <c r="DZ27" s="27" t="str">
        <f t="shared" si="87"/>
        <v/>
      </c>
      <c r="EA27" s="27" t="str">
        <f t="shared" si="88"/>
        <v/>
      </c>
      <c r="EB27" s="27" t="str">
        <f t="shared" si="89"/>
        <v/>
      </c>
      <c r="EC27" s="27" t="str">
        <f t="shared" si="90"/>
        <v/>
      </c>
      <c r="ED27" s="27" t="str">
        <f t="shared" si="91"/>
        <v/>
      </c>
      <c r="EE27" s="27" t="str">
        <f t="shared" si="92"/>
        <v/>
      </c>
      <c r="EF27" s="27" t="str">
        <f t="shared" si="93"/>
        <v/>
      </c>
      <c r="EG27" s="27" t="str">
        <f t="shared" si="94"/>
        <v/>
      </c>
      <c r="EH27" s="27" t="str">
        <f t="shared" si="95"/>
        <v/>
      </c>
      <c r="EI27" s="33"/>
      <c r="EJ27" s="17">
        <f t="shared" si="98"/>
        <v>0</v>
      </c>
      <c r="EK27" s="19"/>
      <c r="EL27" s="28" t="str">
        <f t="shared" si="105"/>
        <v/>
      </c>
      <c r="EM27" s="29" t="str">
        <f t="shared" si="105"/>
        <v/>
      </c>
      <c r="EN27" s="29" t="str">
        <f t="shared" si="105"/>
        <v/>
      </c>
      <c r="EO27" s="29" t="str">
        <f t="shared" si="105"/>
        <v/>
      </c>
      <c r="EP27" s="29" t="str">
        <f t="shared" si="105"/>
        <v/>
      </c>
      <c r="EQ27" s="29" t="str">
        <f t="shared" si="105"/>
        <v/>
      </c>
      <c r="ER27" s="29" t="str">
        <f t="shared" si="105"/>
        <v/>
      </c>
      <c r="ES27" s="29" t="str">
        <f t="shared" si="105"/>
        <v/>
      </c>
      <c r="ET27" s="29" t="str">
        <f t="shared" si="105"/>
        <v/>
      </c>
      <c r="EU27" s="29" t="str">
        <f t="shared" si="105"/>
        <v/>
      </c>
      <c r="EV27" s="29" t="str">
        <f t="shared" si="105"/>
        <v/>
      </c>
      <c r="EW27" s="29" t="str">
        <f t="shared" si="105"/>
        <v/>
      </c>
      <c r="EX27" s="29" t="str">
        <f t="shared" si="105"/>
        <v/>
      </c>
      <c r="EY27" s="29" t="str">
        <f t="shared" si="105"/>
        <v/>
      </c>
      <c r="EZ27" s="29" t="str">
        <f t="shared" si="105"/>
        <v/>
      </c>
      <c r="FA27" s="29" t="str">
        <f t="shared" si="102"/>
        <v/>
      </c>
      <c r="FB27" s="29" t="str">
        <f t="shared" si="102"/>
        <v/>
      </c>
      <c r="FC27" s="29" t="str">
        <f t="shared" si="102"/>
        <v/>
      </c>
      <c r="FD27" s="29" t="str">
        <f t="shared" si="102"/>
        <v/>
      </c>
      <c r="FE27" s="29" t="str">
        <f t="shared" si="102"/>
        <v/>
      </c>
      <c r="FF27" s="29" t="str">
        <f t="shared" si="102"/>
        <v/>
      </c>
      <c r="FG27" s="29" t="str">
        <f t="shared" si="102"/>
        <v/>
      </c>
      <c r="FH27" s="29" t="str">
        <f t="shared" si="102"/>
        <v/>
      </c>
      <c r="FI27" s="29" t="str">
        <f t="shared" si="102"/>
        <v/>
      </c>
      <c r="FJ27" s="29" t="str">
        <f t="shared" si="102"/>
        <v/>
      </c>
      <c r="FK27" s="29" t="str">
        <f t="shared" si="102"/>
        <v/>
      </c>
      <c r="FL27" s="29" t="str">
        <f t="shared" si="102"/>
        <v/>
      </c>
      <c r="FM27" s="29" t="str">
        <f t="shared" si="102"/>
        <v/>
      </c>
      <c r="FN27" s="29" t="str">
        <f t="shared" si="102"/>
        <v/>
      </c>
      <c r="FO27" s="29" t="str">
        <f t="shared" si="102"/>
        <v/>
      </c>
      <c r="FP27" s="29" t="str">
        <f t="shared" si="102"/>
        <v/>
      </c>
      <c r="FQ27" s="29" t="str">
        <f t="shared" si="103"/>
        <v/>
      </c>
      <c r="FR27" s="29" t="str">
        <f t="shared" si="103"/>
        <v/>
      </c>
      <c r="FS27" s="29" t="str">
        <f t="shared" si="103"/>
        <v/>
      </c>
      <c r="FT27" s="29" t="str">
        <f t="shared" si="103"/>
        <v/>
      </c>
      <c r="FU27" s="29" t="str">
        <f t="shared" si="103"/>
        <v/>
      </c>
      <c r="FV27" s="29" t="str">
        <f t="shared" si="103"/>
        <v/>
      </c>
      <c r="FW27" s="29" t="str">
        <f t="shared" si="103"/>
        <v/>
      </c>
      <c r="FX27" s="29" t="str">
        <f t="shared" si="103"/>
        <v/>
      </c>
      <c r="FY27" s="29" t="str">
        <f t="shared" si="103"/>
        <v/>
      </c>
      <c r="FZ27" s="29" t="str">
        <f t="shared" si="103"/>
        <v/>
      </c>
      <c r="GA27" s="29" t="str">
        <f t="shared" si="103"/>
        <v/>
      </c>
      <c r="GB27" s="29" t="str">
        <f t="shared" si="103"/>
        <v/>
      </c>
      <c r="GC27" s="29" t="str">
        <f t="shared" si="103"/>
        <v/>
      </c>
      <c r="GD27" s="29" t="str">
        <f t="shared" si="103"/>
        <v/>
      </c>
      <c r="GE27" s="29" t="str">
        <f t="shared" si="103"/>
        <v/>
      </c>
      <c r="GF27" s="29" t="str">
        <f t="shared" ref="GF27" si="106">MID($CM27,GF$6,1)</f>
        <v/>
      </c>
      <c r="GG27" s="30" t="str">
        <f t="shared" si="104"/>
        <v/>
      </c>
      <c r="GH27" s="19"/>
      <c r="GI27" s="19"/>
      <c r="GJ27" s="19"/>
      <c r="GK27" s="19"/>
      <c r="GL27" s="19"/>
      <c r="GM27" s="19"/>
      <c r="GN27" s="19"/>
      <c r="GO27" s="19"/>
      <c r="GP27" s="19"/>
      <c r="GQ27" s="19"/>
    </row>
    <row r="28" spans="1:199" s="34" customFormat="1" ht="25.15" customHeight="1" thickTop="1" thickBot="1" x14ac:dyDescent="0.3">
      <c r="A28" s="76"/>
      <c r="B28" s="153"/>
      <c r="C28" s="3"/>
      <c r="D28" s="140" t="s">
        <v>185</v>
      </c>
      <c r="E28" s="3" t="s">
        <v>196</v>
      </c>
      <c r="F28" s="3"/>
      <c r="G28" s="3"/>
      <c r="H28" s="3"/>
      <c r="I28" s="3"/>
      <c r="J28" s="3"/>
      <c r="K28" s="3"/>
      <c r="L28" s="3"/>
      <c r="M28" s="3"/>
      <c r="N28" s="138"/>
      <c r="O28" s="37" t="str">
        <f t="shared" si="0"/>
        <v/>
      </c>
      <c r="P28" s="40"/>
      <c r="Q28" s="119"/>
      <c r="R28" s="116"/>
      <c r="S28" s="55">
        <v>20</v>
      </c>
      <c r="U28" s="49"/>
      <c r="V28" s="115"/>
      <c r="W28" s="55">
        <v>15</v>
      </c>
      <c r="X28" s="2"/>
      <c r="Y28" s="125" t="s">
        <v>170</v>
      </c>
      <c r="Z28" s="130"/>
      <c r="AA28" s="63">
        <v>10</v>
      </c>
      <c r="AC28" s="5">
        <f t="shared" si="99"/>
        <v>22</v>
      </c>
      <c r="AD28" s="114" t="s">
        <v>28</v>
      </c>
      <c r="AE28" s="72" t="s">
        <v>138</v>
      </c>
      <c r="AF28" s="54">
        <v>5</v>
      </c>
      <c r="AG28" s="32">
        <f t="shared" si="100"/>
        <v>47</v>
      </c>
      <c r="AH28" s="66" t="s">
        <v>55</v>
      </c>
      <c r="AI28" s="72"/>
      <c r="AJ28" s="54">
        <v>5</v>
      </c>
      <c r="AK28" s="32">
        <f t="shared" si="101"/>
        <v>72</v>
      </c>
      <c r="AL28" s="51"/>
      <c r="AM28" s="60"/>
      <c r="AN28" s="56">
        <v>5</v>
      </c>
      <c r="AP28" s="99" t="str">
        <f t="shared" si="1"/>
        <v/>
      </c>
      <c r="AQ28" s="100" t="str">
        <f t="shared" si="2"/>
        <v/>
      </c>
      <c r="AR28" s="100" t="str">
        <f t="shared" si="3"/>
        <v/>
      </c>
      <c r="AS28" s="101" t="str">
        <f t="shared" si="4"/>
        <v/>
      </c>
      <c r="AT28" s="101" t="str">
        <f t="shared" si="5"/>
        <v/>
      </c>
      <c r="AU28" s="102" t="str">
        <f t="shared" si="6"/>
        <v/>
      </c>
      <c r="AV28" s="99" t="str">
        <f t="shared" si="7"/>
        <v/>
      </c>
      <c r="AW28" s="100" t="str">
        <f t="shared" si="8"/>
        <v/>
      </c>
      <c r="AX28" s="100" t="str">
        <f t="shared" si="9"/>
        <v/>
      </c>
      <c r="AY28" s="101" t="str">
        <f t="shared" si="10"/>
        <v/>
      </c>
      <c r="AZ28" s="101" t="str">
        <f t="shared" si="11"/>
        <v/>
      </c>
      <c r="BA28" s="102" t="str">
        <f t="shared" si="12"/>
        <v/>
      </c>
      <c r="BB28" s="99" t="str">
        <f t="shared" si="13"/>
        <v/>
      </c>
      <c r="BC28" s="100" t="str">
        <f t="shared" si="14"/>
        <v/>
      </c>
      <c r="BD28" s="100" t="str">
        <f t="shared" si="15"/>
        <v/>
      </c>
      <c r="BE28" s="101" t="str">
        <f t="shared" si="16"/>
        <v/>
      </c>
      <c r="BF28" s="101" t="str">
        <f t="shared" si="17"/>
        <v/>
      </c>
      <c r="BG28" s="102" t="str">
        <f t="shared" si="18"/>
        <v/>
      </c>
      <c r="BH28" s="99" t="str">
        <f t="shared" si="19"/>
        <v/>
      </c>
      <c r="BI28" s="100" t="str">
        <f t="shared" si="20"/>
        <v/>
      </c>
      <c r="BJ28" s="100" t="str">
        <f t="shared" si="21"/>
        <v/>
      </c>
      <c r="BK28" s="101" t="str">
        <f t="shared" si="22"/>
        <v/>
      </c>
      <c r="BL28" s="101" t="str">
        <f t="shared" si="23"/>
        <v/>
      </c>
      <c r="BM28" s="102" t="str">
        <f t="shared" si="24"/>
        <v/>
      </c>
      <c r="BN28" s="99" t="str">
        <f t="shared" si="25"/>
        <v/>
      </c>
      <c r="BO28" s="100" t="str">
        <f t="shared" si="26"/>
        <v/>
      </c>
      <c r="BP28" s="100" t="str">
        <f t="shared" si="27"/>
        <v/>
      </c>
      <c r="BQ28" s="101" t="str">
        <f t="shared" si="28"/>
        <v/>
      </c>
      <c r="BR28" s="101" t="str">
        <f t="shared" si="29"/>
        <v/>
      </c>
      <c r="BS28" s="102" t="str">
        <f t="shared" si="30"/>
        <v/>
      </c>
      <c r="BT28" s="99" t="str">
        <f>IF(K28="","",IF(K28=$R$7,$Q$7,IF(K28=$R$8,$Q$8,IF(K28=$R$9,$Q$9,IF(K28=$R$10,$Q$10,IF(K28=$R$11,$Q$11,IF(K28=$R$12,$Q$12,IF(K28=$R$13,$Q$13,IF(K28=$R$14,$Q$14,IF(K28=$R$15,$Q$15,IF(K28=$R$16,$Q$16,IF(K28=$R$17,$Q$17,IF(K28=$R$18,$Q$18,IF(K28=$R$19,$Q$19,IF(K28=$R$20,$Q$20,IF(K28=$R$21,$Q$21,IF(K28=$R$22,$Q$22,IF(K28=$R$23,$Q$23,IF(K28=$R$24,$Q$24,IF(K28=$R$25,$Q$25,IF(K28=$R$26,$Q$26,IF(K28=$R$27,$Q$27,IF(K28=$R$28,$Q$28,IF(K28=$R$29,$Q$29,IF(K28=$R$30,$Q$30,IF(K28=$R$31,$Q$31,""))))))))))))))))))))))))))</f>
        <v/>
      </c>
      <c r="BU28" s="100" t="str">
        <f>IF(K28="","",IF(K28=$V$7,$U$7,IF(K28=$V$8,$U$8,IF(K28=$V$9,$U$9,IF(K28=$V$10,$U$10,IF(K28=$V$11,$U$11,IF(K28=$V$12,$U$12,IF(K28=$V$13,$U$13,IF(K28=$V$14,$U$14,IF(K28=$V$15,$U$15,IF(K28=$V$16,$U$16,IF(K28=$V$17,$U$17,IF(K28=$V$18,$U$18,IF(K28=$V$19,$U$19,IF(K28=$V$20,$U$20,IF(K28=$V$21,$U$21,IF(K28=$V$22,$U$22,IF(K28=$V$23,$U$23,IF(K28=$V$24,$U$24,IF(K28=$V$25,$U$25,IF(K28=$V$26,$U$26,IF(K28=$V$27,$U$27,IF(K28=$V$28,$U$28,IF(K28=$V$29,$U$29,IF(K28=$V$30,$U$30,IF(K28=$V$31,$U$31,""))))))))))))))))))))))))))</f>
        <v/>
      </c>
      <c r="BV28" s="100" t="str">
        <f>IF(K28="","",IF(K28=$Z$7,$Y$7,IF(K28=$Z$8,$Y$8,IF(K28=$Z$9,$Y$9,IF(K28=$Z$10,$Y$10,IF(K28=$Z$11,$Y$11,IF(K28=$Z$12,$Y$12,IF(K28=$Z$13,$Y$13,IF(K28=$Z$14,$Y$14,IF(K28=$Z$15,$Y$15,IF(K28=$Z$16,$Y$16,IF(K28=$Z$17,$Y$17,IF(K28=$Z$18,$Y$18,IF(K28=$Z$19,$Y$19,IF(K28=$Z$20,$Y$20,IF(K28=$Z$21,$Y$21,IF(K28=$Z$22,$Y$22,IF(K28=$Z$23,$Y$23,IF(K28=$Z$24,$Y$24,IF(K28=$Z$25,$Y$25,IF(K28=$Z$26,$Y$26,IF(K28=$Z$27,$Y$27,IF(K28=$Z$28,$Y$28,IF(K28=$Z$29,$Y$29,IF(K28=$Z$30,$Y$30,IF(K28=$Z$31,$Y$31,""))))))))))))))))))))))))))</f>
        <v/>
      </c>
      <c r="BW28" s="101" t="str">
        <f>IF(K28="","",IF(K28=$AE$7,$AD$7,IF(K28=$AE$8,$AD$8,IF(K28=$AE$9,$AD$9,IF(K28=$AE$10,$AD$10,IF(K28=$AE$11,$AD$11,IF(K28=$AE$12,$AD$12,IF(K28=$AE$13,$AD$13,IF(K28=$AE$14,$AD$14,IF(K28=$AE$15,$AD$15,IF(K28=$AE$16,$AD$16,IF(K28=$AE$17,$AD$17,IF(K28=$AE$18,$AD$18,IF(K28=$AE$19,$AD$19,IF(K28=$AE$20,$AD$20,IF(K28=$AE$21,$AD$21,IF(K28=$AE$22,$AD$22,IF(K28=$AE$23,$AD$23,IF(K28=$AE$24,$AD$24,IF(K28=$AE$25,$AD$25,IF(K28=$AE$26,$AD$26,IF(K28=$AE$27,$AD$27,IF(K28=$AE$28,$AD$28,IF(K28=$AE$29,$AD$29,IF(K28=$AE$30,$AD$30,IF(K28=$AE$31,$AD$31,""))))))))))))))))))))))))))</f>
        <v/>
      </c>
      <c r="BX28" s="101" t="str">
        <f>IF(K28="","",IF(K28=$AI$7,$AH$7,IF(K28=$AI$8,$AH$8,IF(K28=$AI$9,$AH$9,IF(K28=$AI$10,$AH$10,IF(K28=$AI$11,$AH$11,IF(K28=$AI$12,$AH$12,IF(K28=$AI$13,$AH$13,IF(K28=$AI$14,$AH$14,IF(K28=$AI$15,$AH$15,IF(K28=$AI$16,$AH$16,IF(K28=$AI$17,$AH$17,IF(K28=$AI$18,$AH$18,IF(K28=$AI$19,$AH$19,IF(K28=$AI$20,$AH$20,IF(K28=$AI$21,$AH$21,IF(K28=$AI$22,$AH$22,IF(K28=$AI$23,$AH$23,IF(K28=$AI$24,$AH$24,IF(K28=$AI$25,$AH$25,IF(K28=$AI$26,$AH$26,IF(K28=$AI$27,$AH$27,IF(K28=$AI$28,$AH$28,IF(K28=$AI$29,$AH$29,IF(K28=$AI$30,$AH$30,IF(K28=$AI$31,$AH$31,""))))))))))))))))))))))))))</f>
        <v/>
      </c>
      <c r="BY28" s="102" t="str">
        <f>IF(K28="","",IF(K28=$AM$7,$AL$7,IF(K28=$AM$8,$AL$8,IF(K28=$AM$9,$AL$9,IF(K28=$AM$10,$AL$10,IF(K28=$AM$11,$AL$11,IF(K28=$AM$12,$AL$12,IF(K28=$AM$13,$AL$13,IF(K28=$AM$14,$AL$14,IF(K28=$AM$15,$AL$15,IF(K28=$AM$16,$AL$16,IF(K28=$AM$17,$AL$17,IF(K28=$AM$18,$AL$18,IF(K28=$AM$19,$AL$19,IF(K28=$AM$20,$AL$20,IF(K28=$AM$21,$AL$21,IF(K28=$AM$22,$AL$22,IF(K28=$AM$23,$AL$23,IF(K28=$AM$24,$AL$24,IF(K28=$AM$25,$AL$25,IF(K28=$AM$26,$AL$26,IF(K28=$AM$27,$AL$27,IF(K28=$AM$28,$AL$28,IF(K28=$AM$29,$AL$29,IF(K28=$AM$30,$AL$30,IF(K28=$AM$31,$AL$31,""))))))))))))))))))))))))))</f>
        <v/>
      </c>
      <c r="BZ28" s="99" t="str">
        <f t="shared" si="37"/>
        <v/>
      </c>
      <c r="CA28" s="100" t="str">
        <f t="shared" si="38"/>
        <v/>
      </c>
      <c r="CB28" s="100" t="str">
        <f t="shared" si="39"/>
        <v/>
      </c>
      <c r="CC28" s="101" t="str">
        <f t="shared" si="40"/>
        <v/>
      </c>
      <c r="CD28" s="101" t="str">
        <f t="shared" si="41"/>
        <v/>
      </c>
      <c r="CE28" s="102" t="str">
        <f t="shared" si="42"/>
        <v/>
      </c>
      <c r="CF28" s="99" t="str">
        <f t="shared" si="43"/>
        <v/>
      </c>
      <c r="CG28" s="100" t="str">
        <f t="shared" si="44"/>
        <v/>
      </c>
      <c r="CH28" s="100" t="str">
        <f t="shared" si="45"/>
        <v/>
      </c>
      <c r="CI28" s="101" t="str">
        <f t="shared" si="46"/>
        <v/>
      </c>
      <c r="CJ28" s="101" t="str">
        <f t="shared" si="47"/>
        <v/>
      </c>
      <c r="CK28" s="102" t="str">
        <f t="shared" si="48"/>
        <v/>
      </c>
      <c r="CL28" s="19"/>
      <c r="CM28" s="26" t="str">
        <f t="shared" si="97"/>
        <v/>
      </c>
      <c r="CN28" s="27" t="str">
        <f t="shared" si="49"/>
        <v/>
      </c>
      <c r="CO28" s="27" t="str">
        <f t="shared" si="50"/>
        <v/>
      </c>
      <c r="CP28" s="27" t="str">
        <f t="shared" si="51"/>
        <v/>
      </c>
      <c r="CQ28" s="27" t="str">
        <f t="shared" si="52"/>
        <v/>
      </c>
      <c r="CR28" s="27" t="str">
        <f t="shared" si="53"/>
        <v/>
      </c>
      <c r="CS28" s="27" t="str">
        <f t="shared" si="54"/>
        <v/>
      </c>
      <c r="CT28" s="27" t="str">
        <f t="shared" si="55"/>
        <v/>
      </c>
      <c r="CU28" s="27" t="str">
        <f t="shared" si="56"/>
        <v/>
      </c>
      <c r="CV28" s="27" t="str">
        <f t="shared" si="57"/>
        <v/>
      </c>
      <c r="CW28" s="27" t="str">
        <f t="shared" si="58"/>
        <v/>
      </c>
      <c r="CX28" s="27" t="str">
        <f t="shared" si="59"/>
        <v/>
      </c>
      <c r="CY28" s="27" t="str">
        <f t="shared" si="60"/>
        <v/>
      </c>
      <c r="CZ28" s="27" t="str">
        <f t="shared" si="61"/>
        <v/>
      </c>
      <c r="DA28" s="27" t="str">
        <f t="shared" si="62"/>
        <v/>
      </c>
      <c r="DB28" s="27" t="str">
        <f t="shared" si="63"/>
        <v/>
      </c>
      <c r="DC28" s="27" t="str">
        <f t="shared" si="64"/>
        <v/>
      </c>
      <c r="DD28" s="27" t="str">
        <f t="shared" si="65"/>
        <v/>
      </c>
      <c r="DE28" s="27" t="str">
        <f t="shared" si="66"/>
        <v/>
      </c>
      <c r="DF28" s="27" t="str">
        <f t="shared" si="67"/>
        <v/>
      </c>
      <c r="DG28" s="27" t="str">
        <f t="shared" si="68"/>
        <v/>
      </c>
      <c r="DH28" s="27" t="str">
        <f t="shared" si="69"/>
        <v/>
      </c>
      <c r="DI28" s="27" t="str">
        <f t="shared" si="70"/>
        <v/>
      </c>
      <c r="DJ28" s="27" t="str">
        <f t="shared" si="71"/>
        <v/>
      </c>
      <c r="DK28" s="27" t="str">
        <f t="shared" si="72"/>
        <v/>
      </c>
      <c r="DL28" s="27" t="str">
        <f t="shared" si="73"/>
        <v/>
      </c>
      <c r="DM28" s="27" t="str">
        <f t="shared" si="74"/>
        <v/>
      </c>
      <c r="DN28" s="27" t="str">
        <f t="shared" si="75"/>
        <v/>
      </c>
      <c r="DO28" s="27" t="str">
        <f t="shared" si="76"/>
        <v/>
      </c>
      <c r="DP28" s="27" t="str">
        <f t="shared" si="77"/>
        <v/>
      </c>
      <c r="DQ28" s="27" t="str">
        <f t="shared" si="78"/>
        <v/>
      </c>
      <c r="DR28" s="27" t="str">
        <f t="shared" si="79"/>
        <v/>
      </c>
      <c r="DS28" s="27" t="str">
        <f t="shared" si="80"/>
        <v/>
      </c>
      <c r="DT28" s="27" t="str">
        <f t="shared" si="81"/>
        <v/>
      </c>
      <c r="DU28" s="27" t="str">
        <f t="shared" si="82"/>
        <v/>
      </c>
      <c r="DV28" s="27" t="str">
        <f t="shared" si="83"/>
        <v/>
      </c>
      <c r="DW28" s="27" t="str">
        <f t="shared" si="84"/>
        <v/>
      </c>
      <c r="DX28" s="27" t="str">
        <f t="shared" si="85"/>
        <v/>
      </c>
      <c r="DY28" s="27" t="str">
        <f t="shared" si="86"/>
        <v/>
      </c>
      <c r="DZ28" s="27" t="str">
        <f t="shared" si="87"/>
        <v/>
      </c>
      <c r="EA28" s="27" t="str">
        <f t="shared" si="88"/>
        <v/>
      </c>
      <c r="EB28" s="27" t="str">
        <f t="shared" si="89"/>
        <v/>
      </c>
      <c r="EC28" s="27" t="str">
        <f t="shared" si="90"/>
        <v/>
      </c>
      <c r="ED28" s="27" t="str">
        <f t="shared" si="91"/>
        <v/>
      </c>
      <c r="EE28" s="27" t="str">
        <f t="shared" si="92"/>
        <v/>
      </c>
      <c r="EF28" s="27" t="str">
        <f t="shared" si="93"/>
        <v/>
      </c>
      <c r="EG28" s="27" t="str">
        <f t="shared" si="94"/>
        <v/>
      </c>
      <c r="EH28" s="27" t="str">
        <f t="shared" si="95"/>
        <v/>
      </c>
      <c r="EI28" s="33"/>
      <c r="EJ28" s="17">
        <f t="shared" si="98"/>
        <v>0</v>
      </c>
      <c r="EK28" s="19"/>
      <c r="EL28" s="28" t="str">
        <f t="shared" si="105"/>
        <v/>
      </c>
      <c r="EM28" s="29" t="str">
        <f t="shared" si="105"/>
        <v/>
      </c>
      <c r="EN28" s="29" t="str">
        <f t="shared" si="105"/>
        <v/>
      </c>
      <c r="EO28" s="29" t="str">
        <f t="shared" si="105"/>
        <v/>
      </c>
      <c r="EP28" s="29" t="str">
        <f t="shared" si="105"/>
        <v/>
      </c>
      <c r="EQ28" s="29" t="str">
        <f t="shared" si="105"/>
        <v/>
      </c>
      <c r="ER28" s="29" t="str">
        <f t="shared" si="105"/>
        <v/>
      </c>
      <c r="ES28" s="29" t="str">
        <f t="shared" si="105"/>
        <v/>
      </c>
      <c r="ET28" s="29" t="str">
        <f t="shared" si="105"/>
        <v/>
      </c>
      <c r="EU28" s="29" t="str">
        <f t="shared" si="105"/>
        <v/>
      </c>
      <c r="EV28" s="29" t="str">
        <f t="shared" si="105"/>
        <v/>
      </c>
      <c r="EW28" s="29" t="str">
        <f t="shared" si="105"/>
        <v/>
      </c>
      <c r="EX28" s="29" t="str">
        <f t="shared" si="105"/>
        <v/>
      </c>
      <c r="EY28" s="29" t="str">
        <f t="shared" si="105"/>
        <v/>
      </c>
      <c r="EZ28" s="29" t="str">
        <f t="shared" si="105"/>
        <v/>
      </c>
      <c r="FA28" s="29" t="str">
        <f t="shared" si="105"/>
        <v/>
      </c>
      <c r="FB28" s="29" t="str">
        <f t="shared" ref="FB28:FQ31" si="107">MID($CM28,FB$6,1)</f>
        <v/>
      </c>
      <c r="FC28" s="29" t="str">
        <f t="shared" si="107"/>
        <v/>
      </c>
      <c r="FD28" s="29" t="str">
        <f t="shared" si="107"/>
        <v/>
      </c>
      <c r="FE28" s="29" t="str">
        <f t="shared" si="107"/>
        <v/>
      </c>
      <c r="FF28" s="29" t="str">
        <f t="shared" si="107"/>
        <v/>
      </c>
      <c r="FG28" s="29" t="str">
        <f t="shared" si="107"/>
        <v/>
      </c>
      <c r="FH28" s="29" t="str">
        <f t="shared" si="107"/>
        <v/>
      </c>
      <c r="FI28" s="29" t="str">
        <f t="shared" si="107"/>
        <v/>
      </c>
      <c r="FJ28" s="29" t="str">
        <f t="shared" si="107"/>
        <v/>
      </c>
      <c r="FK28" s="29" t="str">
        <f t="shared" si="107"/>
        <v/>
      </c>
      <c r="FL28" s="29" t="str">
        <f t="shared" si="107"/>
        <v/>
      </c>
      <c r="FM28" s="29" t="str">
        <f t="shared" si="107"/>
        <v/>
      </c>
      <c r="FN28" s="29" t="str">
        <f t="shared" si="107"/>
        <v/>
      </c>
      <c r="FO28" s="29" t="str">
        <f t="shared" si="107"/>
        <v/>
      </c>
      <c r="FP28" s="29" t="str">
        <f t="shared" si="107"/>
        <v/>
      </c>
      <c r="FQ28" s="29" t="str">
        <f t="shared" si="107"/>
        <v/>
      </c>
      <c r="FR28" s="29" t="str">
        <f t="shared" ref="FR28:GF31" si="108">MID($CM28,FR$6,1)</f>
        <v/>
      </c>
      <c r="FS28" s="29" t="str">
        <f t="shared" si="108"/>
        <v/>
      </c>
      <c r="FT28" s="29" t="str">
        <f t="shared" si="108"/>
        <v/>
      </c>
      <c r="FU28" s="29" t="str">
        <f t="shared" si="108"/>
        <v/>
      </c>
      <c r="FV28" s="29" t="str">
        <f t="shared" si="108"/>
        <v/>
      </c>
      <c r="FW28" s="29" t="str">
        <f t="shared" si="108"/>
        <v/>
      </c>
      <c r="FX28" s="29" t="str">
        <f t="shared" si="108"/>
        <v/>
      </c>
      <c r="FY28" s="29" t="str">
        <f t="shared" si="108"/>
        <v/>
      </c>
      <c r="FZ28" s="29" t="str">
        <f t="shared" si="108"/>
        <v/>
      </c>
      <c r="GA28" s="29" t="str">
        <f t="shared" si="108"/>
        <v/>
      </c>
      <c r="GB28" s="29" t="str">
        <f t="shared" si="108"/>
        <v/>
      </c>
      <c r="GC28" s="29" t="str">
        <f t="shared" si="108"/>
        <v/>
      </c>
      <c r="GD28" s="29" t="str">
        <f t="shared" si="108"/>
        <v/>
      </c>
      <c r="GE28" s="29" t="str">
        <f t="shared" si="108"/>
        <v/>
      </c>
      <c r="GF28" s="29" t="str">
        <f t="shared" si="108"/>
        <v/>
      </c>
      <c r="GG28" s="30" t="str">
        <f t="shared" si="104"/>
        <v/>
      </c>
      <c r="GH28" s="19"/>
      <c r="GI28" s="19"/>
      <c r="GJ28" s="19"/>
      <c r="GK28" s="19"/>
      <c r="GL28" s="19"/>
      <c r="GM28" s="19"/>
      <c r="GN28" s="19"/>
      <c r="GO28" s="19"/>
      <c r="GP28" s="19"/>
      <c r="GQ28" s="19"/>
    </row>
    <row r="29" spans="1:199" s="34" customFormat="1" ht="25.15" customHeight="1" thickTop="1" thickBot="1" x14ac:dyDescent="0.3">
      <c r="A29" s="76"/>
      <c r="B29" s="153"/>
      <c r="C29" s="3"/>
      <c r="D29" s="140" t="s">
        <v>190</v>
      </c>
      <c r="E29" s="3" t="s">
        <v>197</v>
      </c>
      <c r="F29" s="3"/>
      <c r="G29" s="3"/>
      <c r="H29" s="3"/>
      <c r="I29" s="3"/>
      <c r="J29" s="3"/>
      <c r="K29" s="3"/>
      <c r="L29" s="3"/>
      <c r="M29" s="3"/>
      <c r="N29" s="138"/>
      <c r="O29" s="37" t="str">
        <f t="shared" si="0"/>
        <v/>
      </c>
      <c r="P29" s="40"/>
      <c r="Q29" s="49"/>
      <c r="R29" s="116"/>
      <c r="S29" s="55"/>
      <c r="U29" s="49"/>
      <c r="V29" s="115"/>
      <c r="W29" s="55">
        <v>15</v>
      </c>
      <c r="X29" s="2"/>
      <c r="Y29" s="119" t="s">
        <v>171</v>
      </c>
      <c r="Z29" s="130"/>
      <c r="AA29" s="63">
        <v>10</v>
      </c>
      <c r="AC29" s="5">
        <f t="shared" si="99"/>
        <v>23</v>
      </c>
      <c r="AD29" s="114" t="s">
        <v>29</v>
      </c>
      <c r="AE29" s="72" t="s">
        <v>139</v>
      </c>
      <c r="AF29" s="111">
        <v>4</v>
      </c>
      <c r="AG29" s="32">
        <f t="shared" si="100"/>
        <v>48</v>
      </c>
      <c r="AH29" s="66" t="s">
        <v>56</v>
      </c>
      <c r="AI29" s="72"/>
      <c r="AJ29" s="56"/>
      <c r="AK29" s="32">
        <f t="shared" si="101"/>
        <v>73</v>
      </c>
      <c r="AL29" s="51"/>
      <c r="AM29" s="60"/>
      <c r="AN29" s="56">
        <v>5</v>
      </c>
      <c r="AP29" s="99" t="str">
        <f t="shared" si="1"/>
        <v/>
      </c>
      <c r="AQ29" s="100" t="str">
        <f t="shared" si="2"/>
        <v/>
      </c>
      <c r="AR29" s="100" t="str">
        <f t="shared" si="3"/>
        <v/>
      </c>
      <c r="AS29" s="101" t="str">
        <f t="shared" si="4"/>
        <v/>
      </c>
      <c r="AT29" s="101" t="str">
        <f t="shared" si="5"/>
        <v/>
      </c>
      <c r="AU29" s="102" t="str">
        <f t="shared" si="6"/>
        <v/>
      </c>
      <c r="AV29" s="99" t="str">
        <f t="shared" si="7"/>
        <v/>
      </c>
      <c r="AW29" s="100" t="str">
        <f t="shared" si="8"/>
        <v/>
      </c>
      <c r="AX29" s="100" t="str">
        <f t="shared" si="9"/>
        <v/>
      </c>
      <c r="AY29" s="101" t="str">
        <f t="shared" si="10"/>
        <v/>
      </c>
      <c r="AZ29" s="101" t="str">
        <f t="shared" si="11"/>
        <v/>
      </c>
      <c r="BA29" s="102" t="str">
        <f t="shared" si="12"/>
        <v/>
      </c>
      <c r="BB29" s="99" t="str">
        <f t="shared" si="13"/>
        <v/>
      </c>
      <c r="BC29" s="100" t="str">
        <f t="shared" si="14"/>
        <v/>
      </c>
      <c r="BD29" s="100" t="str">
        <f t="shared" si="15"/>
        <v/>
      </c>
      <c r="BE29" s="101" t="str">
        <f t="shared" si="16"/>
        <v/>
      </c>
      <c r="BF29" s="101" t="str">
        <f t="shared" si="17"/>
        <v/>
      </c>
      <c r="BG29" s="102" t="str">
        <f t="shared" si="18"/>
        <v/>
      </c>
      <c r="BH29" s="99" t="str">
        <f t="shared" si="19"/>
        <v/>
      </c>
      <c r="BI29" s="100" t="str">
        <f t="shared" si="20"/>
        <v/>
      </c>
      <c r="BJ29" s="100" t="str">
        <f t="shared" si="21"/>
        <v/>
      </c>
      <c r="BK29" s="101" t="str">
        <f t="shared" si="22"/>
        <v/>
      </c>
      <c r="BL29" s="101" t="str">
        <f t="shared" si="23"/>
        <v/>
      </c>
      <c r="BM29" s="102" t="str">
        <f t="shared" si="24"/>
        <v/>
      </c>
      <c r="BN29" s="99" t="str">
        <f t="shared" si="25"/>
        <v/>
      </c>
      <c r="BO29" s="100" t="str">
        <f t="shared" si="26"/>
        <v/>
      </c>
      <c r="BP29" s="100" t="str">
        <f t="shared" si="27"/>
        <v/>
      </c>
      <c r="BQ29" s="101" t="str">
        <f t="shared" si="28"/>
        <v/>
      </c>
      <c r="BR29" s="101" t="str">
        <f t="shared" si="29"/>
        <v/>
      </c>
      <c r="BS29" s="102" t="str">
        <f t="shared" si="30"/>
        <v/>
      </c>
      <c r="BT29" s="99" t="str">
        <f t="shared" si="31"/>
        <v/>
      </c>
      <c r="BU29" s="100" t="str">
        <f t="shared" si="32"/>
        <v/>
      </c>
      <c r="BV29" s="100" t="str">
        <f t="shared" si="33"/>
        <v/>
      </c>
      <c r="BW29" s="101" t="str">
        <f t="shared" si="34"/>
        <v/>
      </c>
      <c r="BX29" s="101" t="str">
        <f t="shared" si="35"/>
        <v/>
      </c>
      <c r="BY29" s="102" t="str">
        <f t="shared" si="36"/>
        <v/>
      </c>
      <c r="BZ29" s="99" t="str">
        <f t="shared" si="37"/>
        <v/>
      </c>
      <c r="CA29" s="100" t="str">
        <f t="shared" si="38"/>
        <v/>
      </c>
      <c r="CB29" s="100" t="str">
        <f t="shared" si="39"/>
        <v/>
      </c>
      <c r="CC29" s="101" t="str">
        <f t="shared" si="40"/>
        <v/>
      </c>
      <c r="CD29" s="101" t="str">
        <f t="shared" si="41"/>
        <v/>
      </c>
      <c r="CE29" s="102" t="str">
        <f t="shared" si="42"/>
        <v/>
      </c>
      <c r="CF29" s="99" t="str">
        <f t="shared" si="43"/>
        <v/>
      </c>
      <c r="CG29" s="100" t="str">
        <f t="shared" si="44"/>
        <v/>
      </c>
      <c r="CH29" s="100" t="str">
        <f t="shared" si="45"/>
        <v/>
      </c>
      <c r="CI29" s="101" t="str">
        <f t="shared" si="46"/>
        <v/>
      </c>
      <c r="CJ29" s="101" t="str">
        <f t="shared" si="47"/>
        <v/>
      </c>
      <c r="CK29" s="102" t="str">
        <f t="shared" si="48"/>
        <v/>
      </c>
      <c r="CL29" s="19"/>
      <c r="CM29" s="26" t="str">
        <f t="shared" si="97"/>
        <v/>
      </c>
      <c r="CN29" s="27" t="str">
        <f t="shared" si="49"/>
        <v/>
      </c>
      <c r="CO29" s="27" t="str">
        <f t="shared" si="50"/>
        <v/>
      </c>
      <c r="CP29" s="27" t="str">
        <f t="shared" si="51"/>
        <v/>
      </c>
      <c r="CQ29" s="27" t="str">
        <f t="shared" si="52"/>
        <v/>
      </c>
      <c r="CR29" s="27" t="str">
        <f t="shared" si="53"/>
        <v/>
      </c>
      <c r="CS29" s="27" t="str">
        <f t="shared" si="54"/>
        <v/>
      </c>
      <c r="CT29" s="27" t="str">
        <f t="shared" si="55"/>
        <v/>
      </c>
      <c r="CU29" s="27" t="str">
        <f t="shared" si="56"/>
        <v/>
      </c>
      <c r="CV29" s="27" t="str">
        <f t="shared" si="57"/>
        <v/>
      </c>
      <c r="CW29" s="27" t="str">
        <f t="shared" si="58"/>
        <v/>
      </c>
      <c r="CX29" s="27" t="str">
        <f t="shared" si="59"/>
        <v/>
      </c>
      <c r="CY29" s="27" t="str">
        <f t="shared" si="60"/>
        <v/>
      </c>
      <c r="CZ29" s="27" t="str">
        <f t="shared" si="61"/>
        <v/>
      </c>
      <c r="DA29" s="27" t="str">
        <f t="shared" si="62"/>
        <v/>
      </c>
      <c r="DB29" s="27" t="str">
        <f t="shared" si="63"/>
        <v/>
      </c>
      <c r="DC29" s="27" t="str">
        <f t="shared" si="64"/>
        <v/>
      </c>
      <c r="DD29" s="27" t="str">
        <f t="shared" si="65"/>
        <v/>
      </c>
      <c r="DE29" s="27" t="str">
        <f t="shared" si="66"/>
        <v/>
      </c>
      <c r="DF29" s="27" t="str">
        <f t="shared" si="67"/>
        <v/>
      </c>
      <c r="DG29" s="27" t="str">
        <f t="shared" si="68"/>
        <v/>
      </c>
      <c r="DH29" s="27" t="str">
        <f t="shared" si="69"/>
        <v/>
      </c>
      <c r="DI29" s="27" t="str">
        <f t="shared" si="70"/>
        <v/>
      </c>
      <c r="DJ29" s="27" t="str">
        <f t="shared" si="71"/>
        <v/>
      </c>
      <c r="DK29" s="27" t="str">
        <f t="shared" si="72"/>
        <v/>
      </c>
      <c r="DL29" s="27" t="str">
        <f t="shared" si="73"/>
        <v/>
      </c>
      <c r="DM29" s="27" t="str">
        <f t="shared" si="74"/>
        <v/>
      </c>
      <c r="DN29" s="27" t="str">
        <f t="shared" si="75"/>
        <v/>
      </c>
      <c r="DO29" s="27" t="str">
        <f t="shared" si="76"/>
        <v/>
      </c>
      <c r="DP29" s="27" t="str">
        <f t="shared" si="77"/>
        <v/>
      </c>
      <c r="DQ29" s="27" t="str">
        <f t="shared" si="78"/>
        <v/>
      </c>
      <c r="DR29" s="27" t="str">
        <f t="shared" si="79"/>
        <v/>
      </c>
      <c r="DS29" s="27" t="str">
        <f t="shared" si="80"/>
        <v/>
      </c>
      <c r="DT29" s="27" t="str">
        <f t="shared" si="81"/>
        <v/>
      </c>
      <c r="DU29" s="27" t="str">
        <f t="shared" si="82"/>
        <v/>
      </c>
      <c r="DV29" s="27" t="str">
        <f t="shared" si="83"/>
        <v/>
      </c>
      <c r="DW29" s="27" t="str">
        <f t="shared" si="84"/>
        <v/>
      </c>
      <c r="DX29" s="27" t="str">
        <f t="shared" si="85"/>
        <v/>
      </c>
      <c r="DY29" s="27" t="str">
        <f t="shared" si="86"/>
        <v/>
      </c>
      <c r="DZ29" s="27" t="str">
        <f t="shared" si="87"/>
        <v/>
      </c>
      <c r="EA29" s="27" t="str">
        <f t="shared" si="88"/>
        <v/>
      </c>
      <c r="EB29" s="27" t="str">
        <f t="shared" si="89"/>
        <v/>
      </c>
      <c r="EC29" s="27" t="str">
        <f t="shared" si="90"/>
        <v/>
      </c>
      <c r="ED29" s="27" t="str">
        <f t="shared" si="91"/>
        <v/>
      </c>
      <c r="EE29" s="27" t="str">
        <f t="shared" si="92"/>
        <v/>
      </c>
      <c r="EF29" s="27" t="str">
        <f t="shared" si="93"/>
        <v/>
      </c>
      <c r="EG29" s="27" t="str">
        <f t="shared" si="94"/>
        <v/>
      </c>
      <c r="EH29" s="27" t="str">
        <f t="shared" si="95"/>
        <v/>
      </c>
      <c r="EI29" s="33"/>
      <c r="EJ29" s="17">
        <f t="shared" si="98"/>
        <v>0</v>
      </c>
      <c r="EK29" s="19"/>
      <c r="EL29" s="28" t="str">
        <f t="shared" ref="EL29:FA31" si="109">MID($CM29,EL$6,1)</f>
        <v/>
      </c>
      <c r="EM29" s="29" t="str">
        <f t="shared" si="109"/>
        <v/>
      </c>
      <c r="EN29" s="29" t="str">
        <f t="shared" si="109"/>
        <v/>
      </c>
      <c r="EO29" s="29" t="str">
        <f t="shared" si="109"/>
        <v/>
      </c>
      <c r="EP29" s="29" t="str">
        <f t="shared" si="109"/>
        <v/>
      </c>
      <c r="EQ29" s="29" t="str">
        <f t="shared" si="109"/>
        <v/>
      </c>
      <c r="ER29" s="29" t="str">
        <f t="shared" si="109"/>
        <v/>
      </c>
      <c r="ES29" s="29" t="str">
        <f t="shared" si="109"/>
        <v/>
      </c>
      <c r="ET29" s="29" t="str">
        <f t="shared" si="109"/>
        <v/>
      </c>
      <c r="EU29" s="29" t="str">
        <f t="shared" si="109"/>
        <v/>
      </c>
      <c r="EV29" s="29" t="str">
        <f t="shared" si="109"/>
        <v/>
      </c>
      <c r="EW29" s="29" t="str">
        <f t="shared" si="109"/>
        <v/>
      </c>
      <c r="EX29" s="29" t="str">
        <f t="shared" si="109"/>
        <v/>
      </c>
      <c r="EY29" s="29" t="str">
        <f t="shared" si="109"/>
        <v/>
      </c>
      <c r="EZ29" s="29" t="str">
        <f t="shared" si="109"/>
        <v/>
      </c>
      <c r="FA29" s="29" t="str">
        <f t="shared" si="109"/>
        <v/>
      </c>
      <c r="FB29" s="29" t="str">
        <f t="shared" si="107"/>
        <v/>
      </c>
      <c r="FC29" s="29" t="str">
        <f t="shared" si="107"/>
        <v/>
      </c>
      <c r="FD29" s="29" t="str">
        <f t="shared" si="107"/>
        <v/>
      </c>
      <c r="FE29" s="29" t="str">
        <f t="shared" si="107"/>
        <v/>
      </c>
      <c r="FF29" s="29" t="str">
        <f t="shared" si="107"/>
        <v/>
      </c>
      <c r="FG29" s="29" t="str">
        <f t="shared" si="107"/>
        <v/>
      </c>
      <c r="FH29" s="29" t="str">
        <f t="shared" si="107"/>
        <v/>
      </c>
      <c r="FI29" s="29" t="str">
        <f t="shared" si="107"/>
        <v/>
      </c>
      <c r="FJ29" s="29" t="str">
        <f t="shared" si="107"/>
        <v/>
      </c>
      <c r="FK29" s="29" t="str">
        <f t="shared" si="107"/>
        <v/>
      </c>
      <c r="FL29" s="29" t="str">
        <f t="shared" si="107"/>
        <v/>
      </c>
      <c r="FM29" s="29" t="str">
        <f t="shared" si="107"/>
        <v/>
      </c>
      <c r="FN29" s="29" t="str">
        <f t="shared" si="107"/>
        <v/>
      </c>
      <c r="FO29" s="29" t="str">
        <f t="shared" si="107"/>
        <v/>
      </c>
      <c r="FP29" s="29" t="str">
        <f t="shared" si="107"/>
        <v/>
      </c>
      <c r="FQ29" s="29" t="str">
        <f t="shared" si="107"/>
        <v/>
      </c>
      <c r="FR29" s="29" t="str">
        <f t="shared" si="108"/>
        <v/>
      </c>
      <c r="FS29" s="29" t="str">
        <f t="shared" si="108"/>
        <v/>
      </c>
      <c r="FT29" s="29" t="str">
        <f t="shared" si="108"/>
        <v/>
      </c>
      <c r="FU29" s="29" t="str">
        <f t="shared" si="108"/>
        <v/>
      </c>
      <c r="FV29" s="29" t="str">
        <f t="shared" si="108"/>
        <v/>
      </c>
      <c r="FW29" s="29" t="str">
        <f t="shared" si="108"/>
        <v/>
      </c>
      <c r="FX29" s="29" t="str">
        <f t="shared" si="108"/>
        <v/>
      </c>
      <c r="FY29" s="29" t="str">
        <f t="shared" si="108"/>
        <v/>
      </c>
      <c r="FZ29" s="29" t="str">
        <f t="shared" si="108"/>
        <v/>
      </c>
      <c r="GA29" s="29" t="str">
        <f t="shared" si="108"/>
        <v/>
      </c>
      <c r="GB29" s="29" t="str">
        <f t="shared" si="108"/>
        <v/>
      </c>
      <c r="GC29" s="29" t="str">
        <f t="shared" si="108"/>
        <v/>
      </c>
      <c r="GD29" s="29" t="str">
        <f t="shared" si="108"/>
        <v/>
      </c>
      <c r="GE29" s="29" t="str">
        <f t="shared" si="108"/>
        <v/>
      </c>
      <c r="GF29" s="29" t="str">
        <f t="shared" si="108"/>
        <v/>
      </c>
      <c r="GG29" s="30" t="str">
        <f t="shared" si="104"/>
        <v/>
      </c>
      <c r="GH29" s="19"/>
      <c r="GI29" s="19"/>
      <c r="GJ29" s="19"/>
      <c r="GK29" s="19"/>
      <c r="GL29" s="19"/>
      <c r="GM29" s="19"/>
      <c r="GN29" s="19"/>
      <c r="GO29" s="19"/>
      <c r="GP29" s="19"/>
      <c r="GQ29" s="19"/>
    </row>
    <row r="30" spans="1:199" s="34" customFormat="1" ht="25.15" customHeight="1" thickTop="1" thickBot="1" x14ac:dyDescent="0.3">
      <c r="A30" s="76"/>
      <c r="B30" s="153"/>
      <c r="C30" s="3"/>
      <c r="D30" s="140" t="s">
        <v>181</v>
      </c>
      <c r="E30" s="3" t="s">
        <v>198</v>
      </c>
      <c r="F30" s="3"/>
      <c r="G30" s="3"/>
      <c r="H30" s="3"/>
      <c r="I30" s="3"/>
      <c r="J30" s="3"/>
      <c r="K30" s="3"/>
      <c r="L30" s="3"/>
      <c r="M30" s="3"/>
      <c r="N30" s="138"/>
      <c r="O30" s="37" t="str">
        <f t="shared" si="0"/>
        <v/>
      </c>
      <c r="P30" s="40"/>
      <c r="Q30" s="49"/>
      <c r="R30" s="116"/>
      <c r="S30" s="55"/>
      <c r="U30" s="49"/>
      <c r="V30" s="115"/>
      <c r="W30" s="55">
        <v>15</v>
      </c>
      <c r="X30" s="2"/>
      <c r="Y30" s="125" t="s">
        <v>172</v>
      </c>
      <c r="Z30" s="130"/>
      <c r="AA30" s="63">
        <v>10</v>
      </c>
      <c r="AC30" s="5">
        <f t="shared" si="99"/>
        <v>24</v>
      </c>
      <c r="AD30" s="114" t="s">
        <v>30</v>
      </c>
      <c r="AE30" s="72" t="s">
        <v>140</v>
      </c>
      <c r="AF30" s="111">
        <v>4</v>
      </c>
      <c r="AG30" s="32">
        <f t="shared" si="100"/>
        <v>49</v>
      </c>
      <c r="AH30" s="66" t="s">
        <v>57</v>
      </c>
      <c r="AI30" s="84"/>
      <c r="AJ30" s="56"/>
      <c r="AK30" s="32">
        <f t="shared" si="101"/>
        <v>74</v>
      </c>
      <c r="AL30" s="51"/>
      <c r="AM30" s="60"/>
      <c r="AN30" s="56">
        <v>5</v>
      </c>
      <c r="AP30" s="99" t="str">
        <f t="shared" si="1"/>
        <v/>
      </c>
      <c r="AQ30" s="100" t="str">
        <f t="shared" si="2"/>
        <v/>
      </c>
      <c r="AR30" s="100" t="str">
        <f t="shared" si="3"/>
        <v/>
      </c>
      <c r="AS30" s="101" t="str">
        <f t="shared" si="4"/>
        <v/>
      </c>
      <c r="AT30" s="101" t="str">
        <f t="shared" si="5"/>
        <v/>
      </c>
      <c r="AU30" s="102" t="str">
        <f t="shared" si="6"/>
        <v/>
      </c>
      <c r="AV30" s="99" t="str">
        <f t="shared" si="7"/>
        <v/>
      </c>
      <c r="AW30" s="100" t="str">
        <f t="shared" si="8"/>
        <v/>
      </c>
      <c r="AX30" s="100" t="str">
        <f t="shared" si="9"/>
        <v/>
      </c>
      <c r="AY30" s="101" t="str">
        <f t="shared" si="10"/>
        <v/>
      </c>
      <c r="AZ30" s="101" t="str">
        <f t="shared" si="11"/>
        <v/>
      </c>
      <c r="BA30" s="102" t="str">
        <f t="shared" si="12"/>
        <v/>
      </c>
      <c r="BB30" s="99" t="str">
        <f t="shared" si="13"/>
        <v/>
      </c>
      <c r="BC30" s="100" t="str">
        <f t="shared" si="14"/>
        <v/>
      </c>
      <c r="BD30" s="100" t="str">
        <f t="shared" si="15"/>
        <v/>
      </c>
      <c r="BE30" s="101" t="str">
        <f t="shared" si="16"/>
        <v/>
      </c>
      <c r="BF30" s="101" t="str">
        <f t="shared" si="17"/>
        <v/>
      </c>
      <c r="BG30" s="102" t="str">
        <f t="shared" si="18"/>
        <v/>
      </c>
      <c r="BH30" s="99" t="str">
        <f t="shared" si="19"/>
        <v/>
      </c>
      <c r="BI30" s="100" t="str">
        <f t="shared" si="20"/>
        <v/>
      </c>
      <c r="BJ30" s="100" t="str">
        <f t="shared" si="21"/>
        <v/>
      </c>
      <c r="BK30" s="101" t="str">
        <f t="shared" si="22"/>
        <v/>
      </c>
      <c r="BL30" s="101" t="str">
        <f t="shared" si="23"/>
        <v/>
      </c>
      <c r="BM30" s="102" t="str">
        <f t="shared" si="24"/>
        <v/>
      </c>
      <c r="BN30" s="99" t="str">
        <f t="shared" si="25"/>
        <v/>
      </c>
      <c r="BO30" s="100" t="str">
        <f t="shared" si="26"/>
        <v/>
      </c>
      <c r="BP30" s="100" t="str">
        <f t="shared" si="27"/>
        <v/>
      </c>
      <c r="BQ30" s="101" t="str">
        <f t="shared" si="28"/>
        <v/>
      </c>
      <c r="BR30" s="101" t="str">
        <f t="shared" si="29"/>
        <v/>
      </c>
      <c r="BS30" s="102" t="str">
        <f t="shared" si="30"/>
        <v/>
      </c>
      <c r="BT30" s="99" t="str">
        <f t="shared" si="31"/>
        <v/>
      </c>
      <c r="BU30" s="100" t="str">
        <f t="shared" si="32"/>
        <v/>
      </c>
      <c r="BV30" s="100" t="str">
        <f t="shared" si="33"/>
        <v/>
      </c>
      <c r="BW30" s="101" t="str">
        <f t="shared" si="34"/>
        <v/>
      </c>
      <c r="BX30" s="101" t="str">
        <f t="shared" si="35"/>
        <v/>
      </c>
      <c r="BY30" s="102" t="str">
        <f t="shared" si="36"/>
        <v/>
      </c>
      <c r="BZ30" s="99" t="str">
        <f t="shared" si="37"/>
        <v/>
      </c>
      <c r="CA30" s="100" t="str">
        <f t="shared" si="38"/>
        <v/>
      </c>
      <c r="CB30" s="100" t="str">
        <f t="shared" si="39"/>
        <v/>
      </c>
      <c r="CC30" s="101" t="str">
        <f t="shared" si="40"/>
        <v/>
      </c>
      <c r="CD30" s="101" t="str">
        <f t="shared" si="41"/>
        <v/>
      </c>
      <c r="CE30" s="102" t="str">
        <f t="shared" si="42"/>
        <v/>
      </c>
      <c r="CF30" s="99" t="str">
        <f t="shared" si="43"/>
        <v/>
      </c>
      <c r="CG30" s="100" t="str">
        <f t="shared" si="44"/>
        <v/>
      </c>
      <c r="CH30" s="100" t="str">
        <f t="shared" si="45"/>
        <v/>
      </c>
      <c r="CI30" s="101" t="str">
        <f t="shared" si="46"/>
        <v/>
      </c>
      <c r="CJ30" s="101" t="str">
        <f t="shared" si="47"/>
        <v/>
      </c>
      <c r="CK30" s="102" t="str">
        <f t="shared" si="48"/>
        <v/>
      </c>
      <c r="CL30" s="19"/>
      <c r="CM30" s="26" t="str">
        <f t="shared" si="97"/>
        <v/>
      </c>
      <c r="CN30" s="27" t="str">
        <f t="shared" si="49"/>
        <v/>
      </c>
      <c r="CO30" s="27" t="str">
        <f t="shared" si="50"/>
        <v/>
      </c>
      <c r="CP30" s="27" t="str">
        <f t="shared" si="51"/>
        <v/>
      </c>
      <c r="CQ30" s="27" t="str">
        <f t="shared" si="52"/>
        <v/>
      </c>
      <c r="CR30" s="27" t="str">
        <f t="shared" si="53"/>
        <v/>
      </c>
      <c r="CS30" s="27" t="str">
        <f t="shared" si="54"/>
        <v/>
      </c>
      <c r="CT30" s="27" t="str">
        <f t="shared" si="55"/>
        <v/>
      </c>
      <c r="CU30" s="27" t="str">
        <f t="shared" si="56"/>
        <v/>
      </c>
      <c r="CV30" s="27" t="str">
        <f t="shared" si="57"/>
        <v/>
      </c>
      <c r="CW30" s="27" t="str">
        <f t="shared" si="58"/>
        <v/>
      </c>
      <c r="CX30" s="27" t="str">
        <f t="shared" si="59"/>
        <v/>
      </c>
      <c r="CY30" s="27" t="str">
        <f t="shared" si="60"/>
        <v/>
      </c>
      <c r="CZ30" s="27" t="str">
        <f t="shared" si="61"/>
        <v/>
      </c>
      <c r="DA30" s="27" t="str">
        <f t="shared" si="62"/>
        <v/>
      </c>
      <c r="DB30" s="27" t="str">
        <f t="shared" si="63"/>
        <v/>
      </c>
      <c r="DC30" s="27" t="str">
        <f t="shared" si="64"/>
        <v/>
      </c>
      <c r="DD30" s="27" t="str">
        <f t="shared" si="65"/>
        <v/>
      </c>
      <c r="DE30" s="27" t="str">
        <f t="shared" si="66"/>
        <v/>
      </c>
      <c r="DF30" s="27" t="str">
        <f t="shared" si="67"/>
        <v/>
      </c>
      <c r="DG30" s="27" t="str">
        <f t="shared" si="68"/>
        <v/>
      </c>
      <c r="DH30" s="27" t="str">
        <f t="shared" si="69"/>
        <v/>
      </c>
      <c r="DI30" s="27" t="str">
        <f t="shared" si="70"/>
        <v/>
      </c>
      <c r="DJ30" s="27" t="str">
        <f t="shared" si="71"/>
        <v/>
      </c>
      <c r="DK30" s="27" t="str">
        <f t="shared" si="72"/>
        <v/>
      </c>
      <c r="DL30" s="27" t="str">
        <f t="shared" si="73"/>
        <v/>
      </c>
      <c r="DM30" s="27" t="str">
        <f t="shared" si="74"/>
        <v/>
      </c>
      <c r="DN30" s="27" t="str">
        <f t="shared" si="75"/>
        <v/>
      </c>
      <c r="DO30" s="27" t="str">
        <f t="shared" si="76"/>
        <v/>
      </c>
      <c r="DP30" s="27" t="str">
        <f t="shared" si="77"/>
        <v/>
      </c>
      <c r="DQ30" s="27" t="str">
        <f t="shared" si="78"/>
        <v/>
      </c>
      <c r="DR30" s="27" t="str">
        <f t="shared" si="79"/>
        <v/>
      </c>
      <c r="DS30" s="27" t="str">
        <f t="shared" si="80"/>
        <v/>
      </c>
      <c r="DT30" s="27" t="str">
        <f t="shared" si="81"/>
        <v/>
      </c>
      <c r="DU30" s="27" t="str">
        <f t="shared" si="82"/>
        <v/>
      </c>
      <c r="DV30" s="27" t="str">
        <f t="shared" si="83"/>
        <v/>
      </c>
      <c r="DW30" s="27" t="str">
        <f t="shared" si="84"/>
        <v/>
      </c>
      <c r="DX30" s="27" t="str">
        <f t="shared" si="85"/>
        <v/>
      </c>
      <c r="DY30" s="27" t="str">
        <f t="shared" si="86"/>
        <v/>
      </c>
      <c r="DZ30" s="27" t="str">
        <f t="shared" si="87"/>
        <v/>
      </c>
      <c r="EA30" s="27" t="str">
        <f t="shared" si="88"/>
        <v/>
      </c>
      <c r="EB30" s="27" t="str">
        <f t="shared" si="89"/>
        <v/>
      </c>
      <c r="EC30" s="27" t="str">
        <f t="shared" si="90"/>
        <v/>
      </c>
      <c r="ED30" s="27" t="str">
        <f t="shared" si="91"/>
        <v/>
      </c>
      <c r="EE30" s="27" t="str">
        <f t="shared" si="92"/>
        <v/>
      </c>
      <c r="EF30" s="27" t="str">
        <f t="shared" si="93"/>
        <v/>
      </c>
      <c r="EG30" s="27" t="str">
        <f t="shared" si="94"/>
        <v/>
      </c>
      <c r="EH30" s="27" t="str">
        <f t="shared" si="95"/>
        <v/>
      </c>
      <c r="EI30" s="33"/>
      <c r="EJ30" s="17">
        <f t="shared" si="98"/>
        <v>0</v>
      </c>
      <c r="EK30" s="19"/>
      <c r="EL30" s="28" t="str">
        <f t="shared" si="109"/>
        <v/>
      </c>
      <c r="EM30" s="29" t="str">
        <f t="shared" si="109"/>
        <v/>
      </c>
      <c r="EN30" s="29" t="str">
        <f t="shared" si="109"/>
        <v/>
      </c>
      <c r="EO30" s="29" t="str">
        <f t="shared" si="109"/>
        <v/>
      </c>
      <c r="EP30" s="29" t="str">
        <f t="shared" si="109"/>
        <v/>
      </c>
      <c r="EQ30" s="29" t="str">
        <f t="shared" si="109"/>
        <v/>
      </c>
      <c r="ER30" s="29" t="str">
        <f t="shared" si="109"/>
        <v/>
      </c>
      <c r="ES30" s="29" t="str">
        <f t="shared" si="109"/>
        <v/>
      </c>
      <c r="ET30" s="29" t="str">
        <f t="shared" si="109"/>
        <v/>
      </c>
      <c r="EU30" s="29" t="str">
        <f t="shared" si="109"/>
        <v/>
      </c>
      <c r="EV30" s="29" t="str">
        <f t="shared" si="109"/>
        <v/>
      </c>
      <c r="EW30" s="29" t="str">
        <f t="shared" si="109"/>
        <v/>
      </c>
      <c r="EX30" s="29" t="str">
        <f t="shared" si="109"/>
        <v/>
      </c>
      <c r="EY30" s="29" t="str">
        <f t="shared" si="109"/>
        <v/>
      </c>
      <c r="EZ30" s="29" t="str">
        <f t="shared" si="109"/>
        <v/>
      </c>
      <c r="FA30" s="29" t="str">
        <f t="shared" si="109"/>
        <v/>
      </c>
      <c r="FB30" s="29" t="str">
        <f t="shared" si="107"/>
        <v/>
      </c>
      <c r="FC30" s="29" t="str">
        <f t="shared" si="107"/>
        <v/>
      </c>
      <c r="FD30" s="29" t="str">
        <f t="shared" si="107"/>
        <v/>
      </c>
      <c r="FE30" s="29" t="str">
        <f t="shared" si="107"/>
        <v/>
      </c>
      <c r="FF30" s="29" t="str">
        <f t="shared" si="107"/>
        <v/>
      </c>
      <c r="FG30" s="29" t="str">
        <f t="shared" si="107"/>
        <v/>
      </c>
      <c r="FH30" s="29" t="str">
        <f t="shared" si="107"/>
        <v/>
      </c>
      <c r="FI30" s="29" t="str">
        <f t="shared" si="107"/>
        <v/>
      </c>
      <c r="FJ30" s="29" t="str">
        <f t="shared" si="107"/>
        <v/>
      </c>
      <c r="FK30" s="29" t="str">
        <f t="shared" si="107"/>
        <v/>
      </c>
      <c r="FL30" s="29" t="str">
        <f t="shared" si="107"/>
        <v/>
      </c>
      <c r="FM30" s="29" t="str">
        <f t="shared" si="107"/>
        <v/>
      </c>
      <c r="FN30" s="29" t="str">
        <f t="shared" si="107"/>
        <v/>
      </c>
      <c r="FO30" s="29" t="str">
        <f t="shared" si="107"/>
        <v/>
      </c>
      <c r="FP30" s="29" t="str">
        <f t="shared" si="107"/>
        <v/>
      </c>
      <c r="FQ30" s="29" t="str">
        <f t="shared" si="107"/>
        <v/>
      </c>
      <c r="FR30" s="29" t="str">
        <f t="shared" si="108"/>
        <v/>
      </c>
      <c r="FS30" s="29" t="str">
        <f t="shared" si="108"/>
        <v/>
      </c>
      <c r="FT30" s="29" t="str">
        <f t="shared" si="108"/>
        <v/>
      </c>
      <c r="FU30" s="29" t="str">
        <f t="shared" si="108"/>
        <v/>
      </c>
      <c r="FV30" s="29" t="str">
        <f t="shared" si="108"/>
        <v/>
      </c>
      <c r="FW30" s="29" t="str">
        <f t="shared" si="108"/>
        <v/>
      </c>
      <c r="FX30" s="29" t="str">
        <f t="shared" si="108"/>
        <v/>
      </c>
      <c r="FY30" s="29" t="str">
        <f t="shared" si="108"/>
        <v/>
      </c>
      <c r="FZ30" s="29" t="str">
        <f t="shared" si="108"/>
        <v/>
      </c>
      <c r="GA30" s="29" t="str">
        <f t="shared" si="108"/>
        <v/>
      </c>
      <c r="GB30" s="29" t="str">
        <f t="shared" si="108"/>
        <v/>
      </c>
      <c r="GC30" s="29" t="str">
        <f t="shared" si="108"/>
        <v/>
      </c>
      <c r="GD30" s="29" t="str">
        <f t="shared" si="108"/>
        <v/>
      </c>
      <c r="GE30" s="29" t="str">
        <f t="shared" si="108"/>
        <v/>
      </c>
      <c r="GF30" s="29" t="str">
        <f t="shared" si="108"/>
        <v/>
      </c>
      <c r="GG30" s="30" t="str">
        <f t="shared" si="104"/>
        <v/>
      </c>
      <c r="GH30" s="19"/>
      <c r="GI30" s="19"/>
      <c r="GJ30" s="19"/>
      <c r="GK30" s="19"/>
      <c r="GL30" s="19"/>
      <c r="GM30" s="19"/>
      <c r="GN30" s="19"/>
      <c r="GO30" s="19"/>
      <c r="GP30" s="19"/>
      <c r="GQ30" s="19"/>
    </row>
    <row r="31" spans="1:199" s="34" customFormat="1" ht="25.15" customHeight="1" thickTop="1" thickBot="1" x14ac:dyDescent="0.3">
      <c r="A31" s="76"/>
      <c r="B31" s="77"/>
      <c r="C31" s="140"/>
      <c r="D31" s="140" t="s">
        <v>182</v>
      </c>
      <c r="E31" s="3" t="s">
        <v>199</v>
      </c>
      <c r="F31" s="3"/>
      <c r="G31" s="3"/>
      <c r="H31" s="3"/>
      <c r="I31" s="3"/>
      <c r="J31" s="3"/>
      <c r="K31" s="3"/>
      <c r="L31" s="3"/>
      <c r="M31" s="3"/>
      <c r="N31" s="138"/>
      <c r="O31" s="37" t="str">
        <f t="shared" si="0"/>
        <v/>
      </c>
      <c r="P31" s="41"/>
      <c r="Q31" s="51"/>
      <c r="R31" s="112"/>
      <c r="S31" s="56"/>
      <c r="U31" s="49"/>
      <c r="V31" s="115"/>
      <c r="W31" s="55">
        <v>15</v>
      </c>
      <c r="X31" s="2"/>
      <c r="Y31" s="125" t="s">
        <v>176</v>
      </c>
      <c r="Z31" s="130"/>
      <c r="AA31" s="63">
        <v>10</v>
      </c>
      <c r="AC31" s="19">
        <f t="shared" si="99"/>
        <v>25</v>
      </c>
      <c r="AD31" s="68" t="s">
        <v>31</v>
      </c>
      <c r="AE31" s="83" t="s">
        <v>141</v>
      </c>
      <c r="AF31" s="70">
        <v>5</v>
      </c>
      <c r="AG31" s="42">
        <f t="shared" si="100"/>
        <v>50</v>
      </c>
      <c r="AH31" s="67" t="s">
        <v>58</v>
      </c>
      <c r="AI31" s="85"/>
      <c r="AJ31" s="57"/>
      <c r="AK31" s="42">
        <f t="shared" si="101"/>
        <v>75</v>
      </c>
      <c r="AL31" s="52"/>
      <c r="AM31" s="61"/>
      <c r="AN31" s="57">
        <v>5</v>
      </c>
      <c r="AP31" s="103" t="str">
        <f t="shared" si="1"/>
        <v/>
      </c>
      <c r="AQ31" s="104" t="str">
        <f t="shared" si="2"/>
        <v/>
      </c>
      <c r="AR31" s="104" t="str">
        <f t="shared" si="3"/>
        <v/>
      </c>
      <c r="AS31" s="105" t="str">
        <f t="shared" si="4"/>
        <v/>
      </c>
      <c r="AT31" s="105" t="str">
        <f t="shared" si="5"/>
        <v/>
      </c>
      <c r="AU31" s="106" t="str">
        <f t="shared" si="6"/>
        <v/>
      </c>
      <c r="AV31" s="103" t="str">
        <f t="shared" si="7"/>
        <v/>
      </c>
      <c r="AW31" s="104" t="str">
        <f t="shared" si="8"/>
        <v/>
      </c>
      <c r="AX31" s="104" t="str">
        <f t="shared" si="9"/>
        <v/>
      </c>
      <c r="AY31" s="105" t="str">
        <f t="shared" si="10"/>
        <v/>
      </c>
      <c r="AZ31" s="105" t="str">
        <f t="shared" si="11"/>
        <v/>
      </c>
      <c r="BA31" s="106" t="str">
        <f t="shared" si="12"/>
        <v/>
      </c>
      <c r="BB31" s="103" t="str">
        <f t="shared" si="13"/>
        <v/>
      </c>
      <c r="BC31" s="104" t="str">
        <f t="shared" si="14"/>
        <v/>
      </c>
      <c r="BD31" s="104" t="str">
        <f t="shared" si="15"/>
        <v/>
      </c>
      <c r="BE31" s="105" t="str">
        <f t="shared" si="16"/>
        <v/>
      </c>
      <c r="BF31" s="105" t="str">
        <f t="shared" si="17"/>
        <v/>
      </c>
      <c r="BG31" s="106" t="str">
        <f t="shared" si="18"/>
        <v/>
      </c>
      <c r="BH31" s="103" t="str">
        <f t="shared" si="19"/>
        <v/>
      </c>
      <c r="BI31" s="104" t="str">
        <f t="shared" si="20"/>
        <v/>
      </c>
      <c r="BJ31" s="104" t="str">
        <f t="shared" si="21"/>
        <v/>
      </c>
      <c r="BK31" s="105" t="str">
        <f t="shared" si="22"/>
        <v/>
      </c>
      <c r="BL31" s="105" t="str">
        <f t="shared" si="23"/>
        <v/>
      </c>
      <c r="BM31" s="106" t="str">
        <f t="shared" si="24"/>
        <v/>
      </c>
      <c r="BN31" s="103" t="str">
        <f t="shared" si="25"/>
        <v/>
      </c>
      <c r="BO31" s="104" t="str">
        <f t="shared" si="26"/>
        <v/>
      </c>
      <c r="BP31" s="104" t="str">
        <f t="shared" si="27"/>
        <v/>
      </c>
      <c r="BQ31" s="105" t="str">
        <f t="shared" si="28"/>
        <v/>
      </c>
      <c r="BR31" s="105" t="str">
        <f t="shared" si="29"/>
        <v/>
      </c>
      <c r="BS31" s="106" t="str">
        <f t="shared" si="30"/>
        <v/>
      </c>
      <c r="BT31" s="103" t="str">
        <f t="shared" si="31"/>
        <v/>
      </c>
      <c r="BU31" s="104" t="str">
        <f t="shared" si="32"/>
        <v/>
      </c>
      <c r="BV31" s="104" t="str">
        <f t="shared" si="33"/>
        <v/>
      </c>
      <c r="BW31" s="105" t="str">
        <f t="shared" si="34"/>
        <v/>
      </c>
      <c r="BX31" s="105" t="str">
        <f t="shared" si="35"/>
        <v/>
      </c>
      <c r="BY31" s="106" t="str">
        <f t="shared" si="36"/>
        <v/>
      </c>
      <c r="BZ31" s="103" t="str">
        <f t="shared" si="37"/>
        <v/>
      </c>
      <c r="CA31" s="104" t="str">
        <f t="shared" si="38"/>
        <v/>
      </c>
      <c r="CB31" s="104" t="str">
        <f t="shared" si="39"/>
        <v/>
      </c>
      <c r="CC31" s="105" t="str">
        <f t="shared" si="40"/>
        <v/>
      </c>
      <c r="CD31" s="105" t="str">
        <f t="shared" si="41"/>
        <v/>
      </c>
      <c r="CE31" s="106" t="str">
        <f t="shared" si="42"/>
        <v/>
      </c>
      <c r="CF31" s="103" t="str">
        <f t="shared" si="43"/>
        <v/>
      </c>
      <c r="CG31" s="104" t="str">
        <f t="shared" si="44"/>
        <v/>
      </c>
      <c r="CH31" s="104" t="str">
        <f t="shared" si="45"/>
        <v/>
      </c>
      <c r="CI31" s="105" t="str">
        <f t="shared" si="46"/>
        <v/>
      </c>
      <c r="CJ31" s="105" t="str">
        <f t="shared" si="47"/>
        <v/>
      </c>
      <c r="CK31" s="106" t="str">
        <f t="shared" si="48"/>
        <v/>
      </c>
      <c r="CL31" s="19"/>
      <c r="CM31" s="26" t="str">
        <f t="shared" si="97"/>
        <v/>
      </c>
      <c r="CN31" s="27" t="str">
        <f t="shared" si="49"/>
        <v/>
      </c>
      <c r="CO31" s="27" t="str">
        <f t="shared" si="50"/>
        <v/>
      </c>
      <c r="CP31" s="27" t="str">
        <f t="shared" si="51"/>
        <v/>
      </c>
      <c r="CQ31" s="27" t="str">
        <f t="shared" si="52"/>
        <v/>
      </c>
      <c r="CR31" s="27" t="str">
        <f t="shared" si="53"/>
        <v/>
      </c>
      <c r="CS31" s="27" t="str">
        <f t="shared" si="54"/>
        <v/>
      </c>
      <c r="CT31" s="27" t="str">
        <f t="shared" si="55"/>
        <v/>
      </c>
      <c r="CU31" s="27" t="str">
        <f t="shared" si="56"/>
        <v/>
      </c>
      <c r="CV31" s="27" t="str">
        <f t="shared" si="57"/>
        <v/>
      </c>
      <c r="CW31" s="27" t="str">
        <f t="shared" si="58"/>
        <v/>
      </c>
      <c r="CX31" s="27" t="str">
        <f t="shared" si="59"/>
        <v/>
      </c>
      <c r="CY31" s="27" t="str">
        <f t="shared" si="60"/>
        <v/>
      </c>
      <c r="CZ31" s="27" t="str">
        <f t="shared" si="61"/>
        <v/>
      </c>
      <c r="DA31" s="27" t="str">
        <f t="shared" si="62"/>
        <v/>
      </c>
      <c r="DB31" s="27" t="str">
        <f t="shared" si="63"/>
        <v/>
      </c>
      <c r="DC31" s="27" t="str">
        <f t="shared" si="64"/>
        <v/>
      </c>
      <c r="DD31" s="27" t="str">
        <f t="shared" si="65"/>
        <v/>
      </c>
      <c r="DE31" s="27" t="str">
        <f t="shared" si="66"/>
        <v/>
      </c>
      <c r="DF31" s="27" t="str">
        <f t="shared" si="67"/>
        <v/>
      </c>
      <c r="DG31" s="27" t="str">
        <f t="shared" si="68"/>
        <v/>
      </c>
      <c r="DH31" s="27" t="str">
        <f t="shared" si="69"/>
        <v/>
      </c>
      <c r="DI31" s="27" t="str">
        <f t="shared" si="70"/>
        <v/>
      </c>
      <c r="DJ31" s="27" t="str">
        <f t="shared" si="71"/>
        <v/>
      </c>
      <c r="DK31" s="27" t="str">
        <f t="shared" si="72"/>
        <v/>
      </c>
      <c r="DL31" s="27" t="str">
        <f t="shared" si="73"/>
        <v/>
      </c>
      <c r="DM31" s="27" t="str">
        <f t="shared" si="74"/>
        <v/>
      </c>
      <c r="DN31" s="27" t="str">
        <f t="shared" si="75"/>
        <v/>
      </c>
      <c r="DO31" s="27" t="str">
        <f t="shared" si="76"/>
        <v/>
      </c>
      <c r="DP31" s="27" t="str">
        <f t="shared" si="77"/>
        <v/>
      </c>
      <c r="DQ31" s="27" t="str">
        <f t="shared" si="78"/>
        <v/>
      </c>
      <c r="DR31" s="27" t="str">
        <f t="shared" si="79"/>
        <v/>
      </c>
      <c r="DS31" s="27" t="str">
        <f t="shared" si="80"/>
        <v/>
      </c>
      <c r="DT31" s="27" t="str">
        <f t="shared" si="81"/>
        <v/>
      </c>
      <c r="DU31" s="27" t="str">
        <f t="shared" si="82"/>
        <v/>
      </c>
      <c r="DV31" s="27" t="str">
        <f t="shared" si="83"/>
        <v/>
      </c>
      <c r="DW31" s="27" t="str">
        <f t="shared" si="84"/>
        <v/>
      </c>
      <c r="DX31" s="27" t="str">
        <f t="shared" si="85"/>
        <v/>
      </c>
      <c r="DY31" s="27" t="str">
        <f t="shared" si="86"/>
        <v/>
      </c>
      <c r="DZ31" s="27" t="str">
        <f t="shared" si="87"/>
        <v/>
      </c>
      <c r="EA31" s="27" t="str">
        <f t="shared" si="88"/>
        <v/>
      </c>
      <c r="EB31" s="27" t="str">
        <f t="shared" si="89"/>
        <v/>
      </c>
      <c r="EC31" s="27" t="str">
        <f t="shared" si="90"/>
        <v/>
      </c>
      <c r="ED31" s="27" t="str">
        <f t="shared" si="91"/>
        <v/>
      </c>
      <c r="EE31" s="27" t="str">
        <f t="shared" si="92"/>
        <v/>
      </c>
      <c r="EF31" s="27" t="str">
        <f t="shared" si="93"/>
        <v/>
      </c>
      <c r="EG31" s="27" t="str">
        <f t="shared" si="94"/>
        <v/>
      </c>
      <c r="EH31" s="27" t="str">
        <f t="shared" si="95"/>
        <v/>
      </c>
      <c r="EI31" s="33"/>
      <c r="EJ31" s="17">
        <f t="shared" si="98"/>
        <v>0</v>
      </c>
      <c r="EK31" s="19"/>
      <c r="EL31" s="28" t="str">
        <f t="shared" si="109"/>
        <v/>
      </c>
      <c r="EM31" s="29" t="str">
        <f t="shared" si="109"/>
        <v/>
      </c>
      <c r="EN31" s="29" t="str">
        <f t="shared" si="109"/>
        <v/>
      </c>
      <c r="EO31" s="29" t="str">
        <f t="shared" si="109"/>
        <v/>
      </c>
      <c r="EP31" s="29" t="str">
        <f t="shared" si="109"/>
        <v/>
      </c>
      <c r="EQ31" s="29" t="str">
        <f t="shared" si="109"/>
        <v/>
      </c>
      <c r="ER31" s="29" t="str">
        <f t="shared" si="109"/>
        <v/>
      </c>
      <c r="ES31" s="29" t="str">
        <f t="shared" si="109"/>
        <v/>
      </c>
      <c r="ET31" s="29" t="str">
        <f t="shared" si="109"/>
        <v/>
      </c>
      <c r="EU31" s="29" t="str">
        <f t="shared" si="109"/>
        <v/>
      </c>
      <c r="EV31" s="29" t="str">
        <f t="shared" si="109"/>
        <v/>
      </c>
      <c r="EW31" s="29" t="str">
        <f t="shared" si="109"/>
        <v/>
      </c>
      <c r="EX31" s="29" t="str">
        <f t="shared" si="109"/>
        <v/>
      </c>
      <c r="EY31" s="29" t="str">
        <f t="shared" si="109"/>
        <v/>
      </c>
      <c r="EZ31" s="29" t="str">
        <f t="shared" si="109"/>
        <v/>
      </c>
      <c r="FA31" s="29" t="str">
        <f t="shared" si="109"/>
        <v/>
      </c>
      <c r="FB31" s="29" t="str">
        <f t="shared" si="107"/>
        <v/>
      </c>
      <c r="FC31" s="29" t="str">
        <f t="shared" si="107"/>
        <v/>
      </c>
      <c r="FD31" s="29" t="str">
        <f t="shared" si="107"/>
        <v/>
      </c>
      <c r="FE31" s="29" t="str">
        <f t="shared" si="107"/>
        <v/>
      </c>
      <c r="FF31" s="29" t="str">
        <f t="shared" si="107"/>
        <v/>
      </c>
      <c r="FG31" s="29" t="str">
        <f t="shared" si="107"/>
        <v/>
      </c>
      <c r="FH31" s="29" t="str">
        <f t="shared" si="107"/>
        <v/>
      </c>
      <c r="FI31" s="29" t="str">
        <f t="shared" si="107"/>
        <v/>
      </c>
      <c r="FJ31" s="29" t="str">
        <f t="shared" si="107"/>
        <v/>
      </c>
      <c r="FK31" s="29" t="str">
        <f t="shared" si="107"/>
        <v/>
      </c>
      <c r="FL31" s="29" t="str">
        <f t="shared" si="107"/>
        <v/>
      </c>
      <c r="FM31" s="29" t="str">
        <f t="shared" si="107"/>
        <v/>
      </c>
      <c r="FN31" s="29" t="str">
        <f t="shared" si="107"/>
        <v/>
      </c>
      <c r="FO31" s="29" t="str">
        <f t="shared" si="107"/>
        <v/>
      </c>
      <c r="FP31" s="29" t="str">
        <f t="shared" si="107"/>
        <v/>
      </c>
      <c r="FQ31" s="29" t="str">
        <f t="shared" si="107"/>
        <v/>
      </c>
      <c r="FR31" s="29" t="str">
        <f t="shared" si="108"/>
        <v/>
      </c>
      <c r="FS31" s="29" t="str">
        <f t="shared" si="108"/>
        <v/>
      </c>
      <c r="FT31" s="29" t="str">
        <f t="shared" si="108"/>
        <v/>
      </c>
      <c r="FU31" s="29" t="str">
        <f t="shared" si="108"/>
        <v/>
      </c>
      <c r="FV31" s="29" t="str">
        <f t="shared" si="108"/>
        <v/>
      </c>
      <c r="FW31" s="29" t="str">
        <f t="shared" si="108"/>
        <v/>
      </c>
      <c r="FX31" s="29" t="str">
        <f t="shared" si="108"/>
        <v/>
      </c>
      <c r="FY31" s="29" t="str">
        <f t="shared" si="108"/>
        <v/>
      </c>
      <c r="FZ31" s="29" t="str">
        <f t="shared" si="108"/>
        <v/>
      </c>
      <c r="GA31" s="29" t="str">
        <f t="shared" si="108"/>
        <v/>
      </c>
      <c r="GB31" s="29" t="str">
        <f t="shared" si="108"/>
        <v/>
      </c>
      <c r="GC31" s="29" t="str">
        <f t="shared" si="108"/>
        <v/>
      </c>
      <c r="GD31" s="29" t="str">
        <f t="shared" si="108"/>
        <v/>
      </c>
      <c r="GE31" s="29" t="str">
        <f t="shared" si="108"/>
        <v/>
      </c>
      <c r="GF31" s="29" t="str">
        <f t="shared" si="108"/>
        <v/>
      </c>
      <c r="GG31" s="30" t="str">
        <f t="shared" si="104"/>
        <v/>
      </c>
      <c r="GH31" s="19"/>
      <c r="GI31" s="19"/>
      <c r="GJ31" s="19"/>
      <c r="GK31" s="19"/>
      <c r="GL31" s="19"/>
      <c r="GM31" s="19"/>
      <c r="GN31" s="19"/>
      <c r="GO31" s="19"/>
      <c r="GP31" s="19"/>
      <c r="GQ31" s="19"/>
    </row>
    <row r="32" spans="1:199" s="34" customFormat="1" ht="25.15" customHeight="1" thickBot="1" x14ac:dyDescent="0.3">
      <c r="A32" s="43"/>
      <c r="B32" s="43"/>
      <c r="C32" s="3"/>
      <c r="D32" s="3"/>
      <c r="E32" s="3" t="s">
        <v>200</v>
      </c>
      <c r="F32" s="3"/>
      <c r="G32" s="3"/>
      <c r="H32" s="3"/>
      <c r="I32" s="3"/>
      <c r="J32" s="3"/>
      <c r="K32" s="3"/>
      <c r="L32" s="3"/>
      <c r="M32" s="3"/>
      <c r="N32" s="138"/>
      <c r="O32" s="43"/>
      <c r="P32" s="43"/>
      <c r="Q32" s="52"/>
      <c r="R32" s="113"/>
      <c r="S32" s="57"/>
      <c r="T32" s="43"/>
      <c r="U32" s="68"/>
      <c r="V32" s="147"/>
      <c r="W32" s="121">
        <v>15</v>
      </c>
      <c r="X32" s="44"/>
      <c r="Y32" s="126" t="s">
        <v>177</v>
      </c>
      <c r="Z32" s="143"/>
      <c r="AA32" s="127">
        <v>10</v>
      </c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107"/>
      <c r="AQ32" s="107"/>
      <c r="AR32" s="107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19"/>
      <c r="GI32" s="19"/>
      <c r="GJ32" s="19"/>
      <c r="GK32" s="19"/>
      <c r="GL32" s="19"/>
      <c r="GM32" s="19"/>
      <c r="GN32" s="19"/>
      <c r="GO32" s="19"/>
      <c r="GP32" s="19"/>
      <c r="GQ32" s="19"/>
    </row>
    <row r="33" spans="3:199" s="34" customFormat="1" ht="15" customHeight="1" x14ac:dyDescent="0.25">
      <c r="C33" s="140"/>
      <c r="D33" s="3"/>
      <c r="E33" s="3"/>
      <c r="F33" s="3"/>
      <c r="G33" s="3"/>
      <c r="H33" s="3"/>
      <c r="I33" s="3"/>
      <c r="J33" s="3"/>
      <c r="K33" s="3"/>
      <c r="L33" s="3"/>
      <c r="M33" s="3"/>
      <c r="N33" s="138"/>
      <c r="X33" s="2"/>
      <c r="AP33" s="109"/>
      <c r="AQ33" s="109"/>
      <c r="AR33" s="109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</row>
    <row r="34" spans="3:199" ht="18" x14ac:dyDescent="0.25">
      <c r="D34" s="3" t="s">
        <v>210</v>
      </c>
      <c r="E34" s="3"/>
      <c r="F34" s="3"/>
      <c r="G34" s="3"/>
      <c r="H34" s="3"/>
      <c r="I34" s="3"/>
      <c r="J34" s="3"/>
      <c r="K34" s="3"/>
      <c r="L34" s="3"/>
      <c r="M34" s="3"/>
      <c r="N34" s="138"/>
      <c r="T34" s="2"/>
      <c r="U34" s="118"/>
      <c r="V34" s="117"/>
      <c r="W34" s="122"/>
      <c r="X34" s="2"/>
      <c r="Y34" s="124"/>
      <c r="Z34" s="123"/>
      <c r="AA34" s="6"/>
      <c r="AB34" s="2"/>
      <c r="AC34" s="2"/>
      <c r="AD34" s="2"/>
      <c r="AE34" s="2"/>
    </row>
    <row r="35" spans="3:199" ht="18" x14ac:dyDescent="0.25">
      <c r="C35" s="140"/>
      <c r="E35" s="3"/>
      <c r="F35" s="3"/>
      <c r="G35" s="3"/>
      <c r="H35" s="3"/>
      <c r="I35" s="3"/>
      <c r="J35" s="3"/>
      <c r="K35" s="3"/>
      <c r="L35" s="3"/>
      <c r="M35" s="3"/>
      <c r="N35" s="138"/>
      <c r="T35" s="2"/>
      <c r="U35" s="118"/>
      <c r="V35" s="117"/>
      <c r="W35" s="6"/>
      <c r="X35" s="2"/>
      <c r="Y35" s="118"/>
      <c r="Z35" s="123"/>
      <c r="AA35" s="6"/>
      <c r="AB35" s="2"/>
      <c r="AC35" s="2"/>
      <c r="AD35" s="2"/>
      <c r="AE35" s="2"/>
    </row>
    <row r="36" spans="3:199" ht="18.75" thickBot="1" x14ac:dyDescent="0.3">
      <c r="D36" s="140"/>
      <c r="E36" s="154" t="s">
        <v>211</v>
      </c>
      <c r="F36" s="154" t="s">
        <v>212</v>
      </c>
      <c r="G36" s="3"/>
      <c r="H36" s="3"/>
      <c r="I36" s="3"/>
      <c r="J36" s="3"/>
      <c r="K36" s="3"/>
      <c r="L36" s="3"/>
      <c r="M36" s="3"/>
      <c r="N36" s="138"/>
      <c r="T36" s="2"/>
      <c r="U36" s="118"/>
      <c r="V36" s="117"/>
      <c r="W36" s="6"/>
      <c r="X36" s="2"/>
      <c r="Y36" s="124"/>
      <c r="Z36" s="123"/>
      <c r="AA36" s="6"/>
      <c r="AB36" s="2"/>
      <c r="AC36" s="2"/>
      <c r="AD36" s="2"/>
      <c r="AE36" s="2"/>
    </row>
    <row r="37" spans="3:199" ht="18.75" thickTop="1" x14ac:dyDescent="0.25">
      <c r="C37" s="140"/>
      <c r="D37" s="155" t="s">
        <v>184</v>
      </c>
      <c r="E37" s="156" t="s">
        <v>173</v>
      </c>
      <c r="F37" s="157">
        <v>2</v>
      </c>
      <c r="G37" s="3"/>
      <c r="H37" s="3" t="s">
        <v>215</v>
      </c>
      <c r="I37" s="248" t="s">
        <v>216</v>
      </c>
      <c r="J37" s="248"/>
      <c r="K37" s="248"/>
      <c r="L37" s="248"/>
      <c r="M37" s="248"/>
      <c r="N37" s="138"/>
      <c r="T37" s="2"/>
      <c r="U37" s="118"/>
      <c r="V37" s="117"/>
      <c r="W37" s="6"/>
      <c r="X37" s="2"/>
      <c r="Y37" s="124"/>
      <c r="Z37" s="123"/>
      <c r="AA37" s="6"/>
      <c r="AB37" s="2"/>
      <c r="AC37" s="2"/>
      <c r="AD37" s="2"/>
      <c r="AE37" s="2"/>
    </row>
    <row r="38" spans="3:199" ht="18" x14ac:dyDescent="0.25">
      <c r="D38" s="158"/>
      <c r="E38" s="159" t="s">
        <v>175</v>
      </c>
      <c r="F38" s="160" t="s">
        <v>187</v>
      </c>
      <c r="G38" s="3"/>
      <c r="H38" s="3"/>
      <c r="I38" s="248"/>
      <c r="J38" s="248"/>
      <c r="K38" s="248"/>
      <c r="L38" s="248"/>
      <c r="M38" s="248"/>
      <c r="N38" s="138"/>
      <c r="T38" s="2"/>
      <c r="U38" s="118"/>
      <c r="V38" s="117"/>
      <c r="W38" s="6"/>
      <c r="X38" s="2"/>
      <c r="Y38" s="124"/>
      <c r="Z38" s="123"/>
      <c r="AA38" s="6"/>
      <c r="AB38" s="2"/>
      <c r="AC38" s="2"/>
      <c r="AD38" s="2"/>
      <c r="AE38" s="2"/>
    </row>
    <row r="39" spans="3:199" ht="18" x14ac:dyDescent="0.25">
      <c r="D39" s="158"/>
      <c r="E39" s="159" t="s">
        <v>202</v>
      </c>
      <c r="F39" s="161">
        <v>2</v>
      </c>
      <c r="G39" s="3"/>
      <c r="H39" s="3"/>
      <c r="I39" s="3"/>
      <c r="J39" s="3"/>
      <c r="K39" s="3"/>
      <c r="L39" s="3"/>
      <c r="M39" s="138"/>
      <c r="N39" s="138"/>
      <c r="T39" s="2"/>
      <c r="U39" s="118"/>
      <c r="V39" s="117"/>
      <c r="W39" s="6"/>
      <c r="X39" s="2"/>
      <c r="Y39" s="124"/>
      <c r="Z39" s="123"/>
      <c r="AA39" s="6"/>
      <c r="AB39" s="2"/>
      <c r="AC39" s="2"/>
      <c r="AD39" s="2"/>
      <c r="AE39" s="2"/>
    </row>
    <row r="40" spans="3:199" ht="18.75" thickBot="1" x14ac:dyDescent="0.3">
      <c r="D40" s="162"/>
      <c r="E40" s="163" t="s">
        <v>204</v>
      </c>
      <c r="F40" s="164" t="s">
        <v>186</v>
      </c>
      <c r="I40" s="255" t="s">
        <v>217</v>
      </c>
      <c r="J40" s="255"/>
      <c r="K40" s="255"/>
      <c r="L40" s="255"/>
      <c r="M40" s="255"/>
      <c r="N40" s="138"/>
      <c r="T40" s="2"/>
      <c r="U40" s="118"/>
      <c r="V40" s="117"/>
      <c r="W40" s="6"/>
      <c r="X40" s="2"/>
      <c r="Y40" s="2"/>
      <c r="Z40" s="2"/>
      <c r="AA40" s="2"/>
      <c r="AB40" s="2"/>
      <c r="AC40" s="2"/>
      <c r="AD40" s="2"/>
      <c r="AE40" s="2"/>
    </row>
    <row r="41" spans="3:199" ht="17.25" thickTop="1" thickBot="1" x14ac:dyDescent="0.3">
      <c r="I41" s="255"/>
      <c r="J41" s="255"/>
      <c r="K41" s="255"/>
      <c r="L41" s="255"/>
      <c r="M41" s="255"/>
      <c r="N41" s="138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3:199" ht="16.5" thickTop="1" x14ac:dyDescent="0.25">
      <c r="D42" s="155" t="s">
        <v>183</v>
      </c>
      <c r="E42" s="156" t="s">
        <v>149</v>
      </c>
      <c r="F42" s="157" t="s">
        <v>186</v>
      </c>
      <c r="G42" s="165"/>
      <c r="H42" s="165"/>
      <c r="I42" s="2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3:199" x14ac:dyDescent="0.25">
      <c r="D43" s="158"/>
      <c r="E43" s="159" t="s">
        <v>152</v>
      </c>
      <c r="F43" s="160">
        <v>1</v>
      </c>
      <c r="G43" s="165"/>
      <c r="H43" s="165"/>
      <c r="I43" s="2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3:199" x14ac:dyDescent="0.25">
      <c r="D44" s="158"/>
      <c r="E44" s="159" t="s">
        <v>153</v>
      </c>
      <c r="F44" s="161">
        <v>1</v>
      </c>
      <c r="G44" s="165"/>
      <c r="H44" s="165"/>
      <c r="I44" s="2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3:199" x14ac:dyDescent="0.25">
      <c r="D45" s="167"/>
      <c r="E45" s="159" t="s">
        <v>156</v>
      </c>
      <c r="F45" s="160" t="s">
        <v>187</v>
      </c>
      <c r="G45" s="165"/>
      <c r="H45" s="165"/>
      <c r="I45" s="21"/>
    </row>
    <row r="46" spans="3:199" x14ac:dyDescent="0.25">
      <c r="D46" s="158"/>
      <c r="E46" s="159" t="s">
        <v>157</v>
      </c>
      <c r="F46" s="161" t="s">
        <v>187</v>
      </c>
      <c r="G46" s="165"/>
      <c r="H46" s="165"/>
      <c r="I46" s="21"/>
    </row>
    <row r="47" spans="3:199" x14ac:dyDescent="0.25">
      <c r="D47" s="158"/>
      <c r="E47" s="159" t="s">
        <v>158</v>
      </c>
      <c r="F47" s="160" t="s">
        <v>186</v>
      </c>
      <c r="G47" s="21"/>
      <c r="H47" s="21"/>
      <c r="I47" s="21"/>
    </row>
    <row r="48" spans="3:199" x14ac:dyDescent="0.25">
      <c r="D48" s="158"/>
      <c r="E48" s="159" t="s">
        <v>159</v>
      </c>
      <c r="F48" s="161" t="s">
        <v>186</v>
      </c>
      <c r="G48" s="21"/>
      <c r="H48" s="21"/>
      <c r="I48" s="21"/>
    </row>
    <row r="49" spans="4:9" ht="16.5" thickBot="1" x14ac:dyDescent="0.3">
      <c r="D49" s="162"/>
      <c r="E49" s="163" t="s">
        <v>160</v>
      </c>
      <c r="F49" s="164" t="s">
        <v>186</v>
      </c>
      <c r="G49" s="21"/>
      <c r="H49" s="21"/>
      <c r="I49" s="21"/>
    </row>
    <row r="50" spans="4:9" ht="17.25" thickTop="1" thickBot="1" x14ac:dyDescent="0.3">
      <c r="D50" s="21"/>
      <c r="E50" s="21"/>
      <c r="F50" s="166"/>
      <c r="G50" s="21"/>
    </row>
    <row r="51" spans="4:9" ht="16.5" thickTop="1" x14ac:dyDescent="0.25">
      <c r="D51" s="155" t="s">
        <v>185</v>
      </c>
      <c r="E51" s="156" t="s">
        <v>149</v>
      </c>
      <c r="F51" s="157" t="s">
        <v>186</v>
      </c>
      <c r="G51" s="21"/>
    </row>
    <row r="52" spans="4:9" x14ac:dyDescent="0.25">
      <c r="D52" s="158"/>
      <c r="E52" s="159" t="s">
        <v>150</v>
      </c>
      <c r="F52" s="160" t="s">
        <v>186</v>
      </c>
      <c r="G52" s="21"/>
    </row>
    <row r="53" spans="4:9" x14ac:dyDescent="0.25">
      <c r="D53" s="158"/>
      <c r="E53" s="159" t="s">
        <v>151</v>
      </c>
      <c r="F53" s="161">
        <v>1</v>
      </c>
      <c r="G53" s="21"/>
    </row>
    <row r="54" spans="4:9" x14ac:dyDescent="0.25">
      <c r="D54" s="167"/>
      <c r="E54" s="159" t="s">
        <v>152</v>
      </c>
      <c r="F54" s="160">
        <v>1</v>
      </c>
      <c r="G54" s="21"/>
    </row>
    <row r="55" spans="4:9" x14ac:dyDescent="0.25">
      <c r="D55" s="158"/>
      <c r="E55" s="159" t="s">
        <v>153</v>
      </c>
      <c r="F55" s="161">
        <v>1</v>
      </c>
      <c r="G55" s="21"/>
    </row>
    <row r="56" spans="4:9" x14ac:dyDescent="0.25">
      <c r="D56" s="158"/>
      <c r="E56" s="159" t="s">
        <v>156</v>
      </c>
      <c r="F56" s="160">
        <v>1</v>
      </c>
    </row>
    <row r="57" spans="4:9" ht="16.5" thickBot="1" x14ac:dyDescent="0.3">
      <c r="D57" s="168"/>
      <c r="E57" s="163" t="s">
        <v>157</v>
      </c>
      <c r="F57" s="169">
        <v>1</v>
      </c>
    </row>
    <row r="58" spans="4:9" ht="17.25" thickTop="1" thickBot="1" x14ac:dyDescent="0.3"/>
    <row r="59" spans="4:9" ht="16.5" thickTop="1" x14ac:dyDescent="0.25">
      <c r="D59" s="155" t="s">
        <v>213</v>
      </c>
      <c r="E59" s="156" t="s">
        <v>173</v>
      </c>
      <c r="F59" s="157">
        <v>2</v>
      </c>
      <c r="G59" s="21"/>
    </row>
    <row r="60" spans="4:9" x14ac:dyDescent="0.25">
      <c r="D60" s="158"/>
      <c r="E60" s="159" t="s">
        <v>175</v>
      </c>
      <c r="F60" s="160">
        <v>2</v>
      </c>
      <c r="G60" s="21"/>
    </row>
    <row r="61" spans="4:9" ht="16.5" thickBot="1" x14ac:dyDescent="0.3">
      <c r="D61" s="168"/>
      <c r="E61" s="163" t="s">
        <v>204</v>
      </c>
      <c r="F61" s="169">
        <v>1</v>
      </c>
      <c r="G61" s="170"/>
    </row>
    <row r="62" spans="4:9" ht="17.25" thickTop="1" thickBot="1" x14ac:dyDescent="0.3">
      <c r="G62" s="21"/>
    </row>
    <row r="63" spans="4:9" ht="16.5" thickTop="1" x14ac:dyDescent="0.25">
      <c r="D63" s="155" t="s">
        <v>214</v>
      </c>
      <c r="E63" s="156" t="s">
        <v>149</v>
      </c>
      <c r="F63" s="157">
        <v>1</v>
      </c>
      <c r="G63" s="21"/>
    </row>
    <row r="64" spans="4:9" x14ac:dyDescent="0.25">
      <c r="D64" s="158"/>
      <c r="E64" s="159" t="s">
        <v>150</v>
      </c>
      <c r="F64" s="160">
        <v>1</v>
      </c>
    </row>
    <row r="65" spans="4:12" x14ac:dyDescent="0.25">
      <c r="D65" s="158"/>
      <c r="E65" s="159" t="s">
        <v>152</v>
      </c>
      <c r="F65" s="161">
        <v>1</v>
      </c>
    </row>
    <row r="66" spans="4:12" x14ac:dyDescent="0.25">
      <c r="D66" s="167"/>
      <c r="E66" s="159" t="s">
        <v>153</v>
      </c>
      <c r="F66" s="160">
        <v>1</v>
      </c>
    </row>
    <row r="67" spans="4:12" x14ac:dyDescent="0.25">
      <c r="D67" s="158"/>
      <c r="E67" s="159" t="s">
        <v>156</v>
      </c>
      <c r="F67" s="161">
        <v>1</v>
      </c>
    </row>
    <row r="68" spans="4:12" x14ac:dyDescent="0.25">
      <c r="D68" s="158"/>
      <c r="E68" s="159" t="s">
        <v>157</v>
      </c>
      <c r="F68" s="160">
        <v>1</v>
      </c>
    </row>
    <row r="69" spans="4:12" x14ac:dyDescent="0.25">
      <c r="D69" s="158"/>
      <c r="E69" s="159" t="s">
        <v>158</v>
      </c>
      <c r="F69" s="161">
        <v>1</v>
      </c>
    </row>
    <row r="70" spans="4:12" x14ac:dyDescent="0.25">
      <c r="D70" s="167"/>
      <c r="E70" s="159" t="s">
        <v>159</v>
      </c>
      <c r="F70" s="160">
        <v>1</v>
      </c>
    </row>
    <row r="71" spans="4:12" ht="16.5" thickBot="1" x14ac:dyDescent="0.3">
      <c r="D71" s="168"/>
      <c r="E71" s="163" t="s">
        <v>160</v>
      </c>
      <c r="F71" s="169">
        <v>1</v>
      </c>
      <c r="G71" s="72"/>
    </row>
    <row r="72" spans="4:12" ht="16.5" thickTop="1" x14ac:dyDescent="0.25"/>
    <row r="74" spans="4:12" ht="18" x14ac:dyDescent="0.25">
      <c r="E74" s="141" t="s">
        <v>87</v>
      </c>
      <c r="F74" s="150" t="s">
        <v>187</v>
      </c>
      <c r="G74" s="150" t="s">
        <v>187</v>
      </c>
      <c r="H74" s="150" t="s">
        <v>186</v>
      </c>
      <c r="I74" s="150" t="s">
        <v>187</v>
      </c>
      <c r="J74" s="150" t="s">
        <v>187</v>
      </c>
      <c r="K74" s="150" t="s">
        <v>186</v>
      </c>
      <c r="L74" s="150" t="s">
        <v>186</v>
      </c>
    </row>
    <row r="75" spans="4:12" ht="16.5" x14ac:dyDescent="0.25">
      <c r="E75" s="141" t="s">
        <v>189</v>
      </c>
      <c r="F75" s="148" t="s">
        <v>191</v>
      </c>
      <c r="G75" s="148" t="s">
        <v>191</v>
      </c>
      <c r="H75" s="148" t="s">
        <v>188</v>
      </c>
      <c r="I75" s="148" t="s">
        <v>191</v>
      </c>
      <c r="J75" s="148" t="s">
        <v>188</v>
      </c>
      <c r="K75" s="149" t="s">
        <v>188</v>
      </c>
      <c r="L75" s="149" t="s">
        <v>188</v>
      </c>
    </row>
    <row r="76" spans="4:12" ht="18.75" thickBot="1" x14ac:dyDescent="0.3">
      <c r="E76" s="142" t="s">
        <v>86</v>
      </c>
      <c r="F76" s="151" t="s">
        <v>187</v>
      </c>
      <c r="G76" s="151" t="s">
        <v>187</v>
      </c>
      <c r="H76" s="151" t="s">
        <v>186</v>
      </c>
      <c r="I76" s="151" t="s">
        <v>187</v>
      </c>
      <c r="J76" s="151" t="s">
        <v>187</v>
      </c>
      <c r="K76" s="151" t="s">
        <v>209</v>
      </c>
      <c r="L76" s="151" t="s">
        <v>186</v>
      </c>
    </row>
    <row r="77" spans="4:12" ht="16.5" thickTop="1" x14ac:dyDescent="0.25"/>
  </sheetData>
  <mergeCells count="25">
    <mergeCell ref="A1:K1"/>
    <mergeCell ref="A2:K2"/>
    <mergeCell ref="A4:K4"/>
    <mergeCell ref="AP4:CK4"/>
    <mergeCell ref="A5:E5"/>
    <mergeCell ref="G5:H5"/>
    <mergeCell ref="L5:M5"/>
    <mergeCell ref="AP5:AU5"/>
    <mergeCell ref="AV5:BA5"/>
    <mergeCell ref="BB5:BG5"/>
    <mergeCell ref="CF5:CK5"/>
    <mergeCell ref="BH5:BM5"/>
    <mergeCell ref="BN5:BS5"/>
    <mergeCell ref="BT5:BY5"/>
    <mergeCell ref="BZ5:CE5"/>
    <mergeCell ref="AL6:AM6"/>
    <mergeCell ref="I40:M41"/>
    <mergeCell ref="C20:F20"/>
    <mergeCell ref="C21:D21"/>
    <mergeCell ref="E21:F21"/>
    <mergeCell ref="A24:B24"/>
    <mergeCell ref="I37:M38"/>
    <mergeCell ref="D6:E6"/>
    <mergeCell ref="AD6:AE6"/>
    <mergeCell ref="AH6:AI6"/>
  </mergeCells>
  <printOptions horizontalCentered="1"/>
  <pageMargins left="0" right="0" top="0" bottom="0" header="0" footer="0"/>
  <pageSetup paperSize="9" orientation="landscape" r:id="rId1"/>
  <headerFooter alignWithMargins="0">
    <oddFooter>&amp;L&amp;6&amp;K03+000&amp;F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77"/>
  <sheetViews>
    <sheetView topLeftCell="A3" zoomScale="70" zoomScaleNormal="70" workbookViewId="0">
      <selection activeCell="H20" sqref="H20:H21"/>
    </sheetView>
  </sheetViews>
  <sheetFormatPr defaultColWidth="9.140625" defaultRowHeight="15.75" x14ac:dyDescent="0.25"/>
  <cols>
    <col min="1" max="1" width="2.7109375" style="4" customWidth="1"/>
    <col min="2" max="2" width="3.140625" style="4" customWidth="1"/>
    <col min="3" max="3" width="7.5703125" style="3" customWidth="1"/>
    <col min="4" max="4" width="16.7109375" style="1" customWidth="1"/>
    <col min="5" max="5" width="17.85546875" style="1" customWidth="1"/>
    <col min="6" max="11" width="11.7109375" style="1" customWidth="1"/>
    <col min="12" max="12" width="11.7109375" style="139" customWidth="1"/>
    <col min="13" max="14" width="7.42578125" style="139" customWidth="1"/>
    <col min="15" max="15" width="19.7109375" style="1" customWidth="1"/>
    <col min="16" max="16" width="1.5703125" style="34" customWidth="1"/>
    <col min="17" max="17" width="8.7109375" style="1" hidden="1" customWidth="1"/>
    <col min="18" max="18" width="15.7109375" style="1" hidden="1" customWidth="1"/>
    <col min="19" max="19" width="4.7109375" style="1" hidden="1" customWidth="1"/>
    <col min="20" max="20" width="2.7109375" style="1" hidden="1" customWidth="1"/>
    <col min="21" max="21" width="8.7109375" style="1" hidden="1" customWidth="1"/>
    <col min="22" max="22" width="15.7109375" style="1" hidden="1" customWidth="1"/>
    <col min="23" max="23" width="4.7109375" style="1" hidden="1" customWidth="1"/>
    <col min="24" max="24" width="2.7109375" style="21" customWidth="1"/>
    <col min="25" max="25" width="8.7109375" style="1" customWidth="1"/>
    <col min="26" max="26" width="15.7109375" style="1" customWidth="1"/>
    <col min="27" max="27" width="4.7109375" style="1" customWidth="1"/>
    <col min="28" max="28" width="2.7109375" style="1" customWidth="1"/>
    <col min="29" max="29" width="5" style="1" customWidth="1"/>
    <col min="30" max="30" width="6.7109375" style="1" customWidth="1"/>
    <col min="31" max="31" width="16.7109375" style="1" customWidth="1"/>
    <col min="32" max="32" width="4.7109375" style="1" customWidth="1"/>
    <col min="33" max="33" width="6.28515625" style="1" customWidth="1"/>
    <col min="34" max="34" width="6.7109375" style="1" customWidth="1"/>
    <col min="35" max="35" width="16.7109375" style="1" customWidth="1"/>
    <col min="36" max="36" width="4.7109375" style="1" customWidth="1"/>
    <col min="37" max="38" width="6.28515625" style="1" customWidth="1"/>
    <col min="39" max="39" width="16.7109375" style="1" customWidth="1"/>
    <col min="40" max="40" width="4.7109375" style="1" customWidth="1"/>
    <col min="41" max="41" width="6.28515625" style="1" customWidth="1"/>
    <col min="42" max="44" width="4.7109375" style="88" customWidth="1"/>
    <col min="45" max="89" width="4.7109375" style="89" customWidth="1"/>
    <col min="90" max="90" width="5.7109375" style="5" customWidth="1"/>
    <col min="91" max="91" width="37.7109375" style="5" customWidth="1"/>
    <col min="92" max="139" width="2.7109375" style="5" customWidth="1"/>
    <col min="140" max="140" width="5.7109375" style="5" customWidth="1"/>
    <col min="141" max="189" width="2.7109375" style="5" customWidth="1"/>
    <col min="190" max="198" width="3.7109375" style="5" customWidth="1"/>
    <col min="199" max="199" width="5.140625" style="5" customWidth="1"/>
    <col min="200" max="16384" width="9.140625" style="1"/>
  </cols>
  <sheetData>
    <row r="1" spans="1:199" ht="20.25" customHeight="1" x14ac:dyDescent="0.2">
      <c r="A1" s="259" t="s">
        <v>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134"/>
      <c r="M1" s="134"/>
      <c r="N1" s="134"/>
    </row>
    <row r="2" spans="1:199" ht="20.25" customHeight="1" x14ac:dyDescent="0.3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135"/>
      <c r="M2" s="135"/>
      <c r="N2" s="135"/>
    </row>
    <row r="3" spans="1:199" ht="12" customHeight="1" x14ac:dyDescent="0.3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35"/>
      <c r="M3" s="135"/>
      <c r="N3" s="135"/>
      <c r="AP3" s="90">
        <v>1</v>
      </c>
      <c r="AQ3" s="90">
        <v>2</v>
      </c>
      <c r="AR3" s="90">
        <v>3</v>
      </c>
      <c r="AS3" s="90">
        <v>4</v>
      </c>
      <c r="AT3" s="90">
        <v>5</v>
      </c>
      <c r="AU3" s="90">
        <v>6</v>
      </c>
      <c r="AV3" s="90">
        <v>7</v>
      </c>
      <c r="AW3" s="90">
        <v>8</v>
      </c>
      <c r="AX3" s="90">
        <v>9</v>
      </c>
      <c r="AY3" s="90">
        <v>10</v>
      </c>
      <c r="AZ3" s="90">
        <v>11</v>
      </c>
      <c r="BA3" s="90">
        <v>12</v>
      </c>
      <c r="BB3" s="90">
        <v>13</v>
      </c>
      <c r="BC3" s="90">
        <v>14</v>
      </c>
      <c r="BD3" s="90">
        <v>15</v>
      </c>
      <c r="BE3" s="90">
        <v>16</v>
      </c>
      <c r="BF3" s="90">
        <v>17</v>
      </c>
      <c r="BG3" s="90">
        <v>18</v>
      </c>
      <c r="BH3" s="90">
        <v>19</v>
      </c>
      <c r="BI3" s="90">
        <v>20</v>
      </c>
      <c r="BJ3" s="90">
        <v>21</v>
      </c>
      <c r="BK3" s="90">
        <v>22</v>
      </c>
      <c r="BL3" s="90">
        <v>23</v>
      </c>
      <c r="BM3" s="90">
        <v>24</v>
      </c>
      <c r="BN3" s="90">
        <v>25</v>
      </c>
      <c r="BO3" s="90">
        <v>26</v>
      </c>
      <c r="BP3" s="90">
        <v>27</v>
      </c>
      <c r="BQ3" s="90">
        <v>28</v>
      </c>
      <c r="BR3" s="90">
        <v>29</v>
      </c>
      <c r="BS3" s="90">
        <v>30</v>
      </c>
      <c r="BT3" s="90">
        <v>31</v>
      </c>
      <c r="BU3" s="90">
        <v>32</v>
      </c>
      <c r="BV3" s="90">
        <v>33</v>
      </c>
      <c r="BW3" s="90">
        <v>34</v>
      </c>
      <c r="BX3" s="90">
        <v>35</v>
      </c>
      <c r="BY3" s="90">
        <v>36</v>
      </c>
      <c r="BZ3" s="90">
        <v>37</v>
      </c>
      <c r="CA3" s="90">
        <v>38</v>
      </c>
      <c r="CB3" s="90">
        <v>39</v>
      </c>
      <c r="CC3" s="90">
        <v>40</v>
      </c>
      <c r="CD3" s="90">
        <v>41</v>
      </c>
      <c r="CE3" s="90">
        <v>42</v>
      </c>
      <c r="CF3" s="90">
        <v>43</v>
      </c>
      <c r="CG3" s="90">
        <v>44</v>
      </c>
      <c r="CH3" s="90">
        <v>45</v>
      </c>
      <c r="CI3" s="90">
        <v>46</v>
      </c>
      <c r="CJ3" s="90">
        <v>47</v>
      </c>
      <c r="CK3" s="90">
        <v>48</v>
      </c>
    </row>
    <row r="4" spans="1:199" ht="32.450000000000003" customHeight="1" x14ac:dyDescent="0.25">
      <c r="A4" s="261" t="s">
        <v>97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136"/>
      <c r="M4" s="136"/>
      <c r="N4" s="136"/>
      <c r="Q4" s="10"/>
      <c r="R4" s="9"/>
      <c r="S4" s="10"/>
      <c r="T4" s="10"/>
      <c r="U4" s="10"/>
      <c r="V4" s="10"/>
      <c r="W4" s="10"/>
      <c r="X4" s="24"/>
      <c r="Y4" s="10"/>
      <c r="Z4" s="11"/>
      <c r="AA4" s="11"/>
      <c r="AB4" s="11"/>
      <c r="AP4" s="262" t="s">
        <v>22</v>
      </c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GG4" s="19"/>
    </row>
    <row r="5" spans="1:199" s="8" customFormat="1" ht="35.450000000000003" customHeight="1" thickBot="1" x14ac:dyDescent="0.5">
      <c r="A5" s="263" t="s">
        <v>218</v>
      </c>
      <c r="B5" s="263"/>
      <c r="C5" s="263"/>
      <c r="D5" s="263"/>
      <c r="E5" s="263"/>
      <c r="F5" s="234" t="s">
        <v>226</v>
      </c>
      <c r="G5" s="264"/>
      <c r="H5" s="264"/>
      <c r="I5" s="79"/>
      <c r="J5" s="35" t="s">
        <v>62</v>
      </c>
      <c r="K5" s="79">
        <f ca="1">NOW()</f>
        <v>44033.622106249997</v>
      </c>
      <c r="L5" s="265"/>
      <c r="M5" s="265"/>
      <c r="N5" s="136"/>
      <c r="O5" s="73" t="s">
        <v>45</v>
      </c>
      <c r="P5" s="38"/>
      <c r="Q5" s="18"/>
      <c r="R5" s="12"/>
      <c r="X5" s="25"/>
      <c r="AE5" s="36" t="s">
        <v>66</v>
      </c>
      <c r="AF5" s="13"/>
      <c r="AG5" s="13"/>
      <c r="AH5" s="13"/>
      <c r="AI5" s="36" t="s">
        <v>67</v>
      </c>
      <c r="AJ5" s="13"/>
      <c r="AM5" s="36" t="s">
        <v>68</v>
      </c>
      <c r="AP5" s="266" t="s">
        <v>88</v>
      </c>
      <c r="AQ5" s="267"/>
      <c r="AR5" s="267"/>
      <c r="AS5" s="267"/>
      <c r="AT5" s="267"/>
      <c r="AU5" s="268"/>
      <c r="AV5" s="266" t="s">
        <v>89</v>
      </c>
      <c r="AW5" s="267"/>
      <c r="AX5" s="267"/>
      <c r="AY5" s="267"/>
      <c r="AZ5" s="267"/>
      <c r="BA5" s="268"/>
      <c r="BB5" s="266" t="s">
        <v>90</v>
      </c>
      <c r="BC5" s="267"/>
      <c r="BD5" s="267"/>
      <c r="BE5" s="267"/>
      <c r="BF5" s="267"/>
      <c r="BG5" s="268"/>
      <c r="BH5" s="266" t="s">
        <v>91</v>
      </c>
      <c r="BI5" s="267"/>
      <c r="BJ5" s="267"/>
      <c r="BK5" s="267"/>
      <c r="BL5" s="267"/>
      <c r="BM5" s="268"/>
      <c r="BN5" s="266" t="s">
        <v>92</v>
      </c>
      <c r="BO5" s="267"/>
      <c r="BP5" s="267"/>
      <c r="BQ5" s="267"/>
      <c r="BR5" s="267"/>
      <c r="BS5" s="268"/>
      <c r="BT5" s="266" t="s">
        <v>93</v>
      </c>
      <c r="BU5" s="267"/>
      <c r="BV5" s="267"/>
      <c r="BW5" s="267"/>
      <c r="BX5" s="267"/>
      <c r="BY5" s="268"/>
      <c r="BZ5" s="266" t="s">
        <v>94</v>
      </c>
      <c r="CA5" s="267"/>
      <c r="CB5" s="267"/>
      <c r="CC5" s="267"/>
      <c r="CD5" s="267"/>
      <c r="CE5" s="268"/>
      <c r="CF5" s="266" t="s">
        <v>95</v>
      </c>
      <c r="CG5" s="267"/>
      <c r="CH5" s="267"/>
      <c r="CI5" s="267"/>
      <c r="CJ5" s="267"/>
      <c r="CK5" s="268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</row>
    <row r="6" spans="1:199" s="22" customFormat="1" ht="30" customHeight="1" thickTop="1" thickBot="1" x14ac:dyDescent="0.25">
      <c r="A6" s="81"/>
      <c r="B6" s="81" t="s">
        <v>77</v>
      </c>
      <c r="C6" s="233" t="s">
        <v>2</v>
      </c>
      <c r="D6" s="249" t="s">
        <v>96</v>
      </c>
      <c r="E6" s="250"/>
      <c r="F6" s="171" t="s">
        <v>71</v>
      </c>
      <c r="G6" s="171" t="s">
        <v>72</v>
      </c>
      <c r="H6" s="171" t="s">
        <v>72</v>
      </c>
      <c r="I6" s="171" t="s">
        <v>73</v>
      </c>
      <c r="J6" s="171" t="s">
        <v>74</v>
      </c>
      <c r="K6" s="171" t="s">
        <v>75</v>
      </c>
      <c r="L6" s="198" t="s">
        <v>76</v>
      </c>
      <c r="M6" s="200" t="s">
        <v>223</v>
      </c>
      <c r="N6" s="201" t="s">
        <v>224</v>
      </c>
      <c r="O6" s="80"/>
      <c r="P6" s="47"/>
      <c r="Q6" s="48" t="s">
        <v>35</v>
      </c>
      <c r="R6" s="58" t="s">
        <v>46</v>
      </c>
      <c r="S6" s="53" t="s">
        <v>18</v>
      </c>
      <c r="U6" s="48" t="s">
        <v>35</v>
      </c>
      <c r="V6" s="58" t="s">
        <v>47</v>
      </c>
      <c r="W6" s="53" t="s">
        <v>18</v>
      </c>
      <c r="Y6" s="48" t="s">
        <v>35</v>
      </c>
      <c r="Z6" s="58" t="s">
        <v>48</v>
      </c>
      <c r="AA6" s="53" t="s">
        <v>18</v>
      </c>
      <c r="AD6" s="251" t="s">
        <v>21</v>
      </c>
      <c r="AE6" s="252"/>
      <c r="AF6" s="64" t="s">
        <v>18</v>
      </c>
      <c r="AH6" s="253" t="s">
        <v>21</v>
      </c>
      <c r="AI6" s="254"/>
      <c r="AJ6" s="62" t="s">
        <v>18</v>
      </c>
      <c r="AL6" s="253" t="s">
        <v>21</v>
      </c>
      <c r="AM6" s="254"/>
      <c r="AN6" s="62" t="s">
        <v>18</v>
      </c>
      <c r="AP6" s="91" t="s">
        <v>69</v>
      </c>
      <c r="AQ6" s="92" t="s">
        <v>70</v>
      </c>
      <c r="AR6" s="92" t="s">
        <v>78</v>
      </c>
      <c r="AS6" s="93" t="s">
        <v>3</v>
      </c>
      <c r="AT6" s="93" t="s">
        <v>4</v>
      </c>
      <c r="AU6" s="94" t="s">
        <v>5</v>
      </c>
      <c r="AV6" s="91" t="s">
        <v>69</v>
      </c>
      <c r="AW6" s="92" t="s">
        <v>70</v>
      </c>
      <c r="AX6" s="92" t="s">
        <v>78</v>
      </c>
      <c r="AY6" s="93" t="s">
        <v>3</v>
      </c>
      <c r="AZ6" s="93" t="s">
        <v>4</v>
      </c>
      <c r="BA6" s="94" t="s">
        <v>5</v>
      </c>
      <c r="BB6" s="91" t="s">
        <v>69</v>
      </c>
      <c r="BC6" s="92" t="s">
        <v>70</v>
      </c>
      <c r="BD6" s="92" t="s">
        <v>78</v>
      </c>
      <c r="BE6" s="93" t="s">
        <v>3</v>
      </c>
      <c r="BF6" s="93" t="s">
        <v>4</v>
      </c>
      <c r="BG6" s="94" t="s">
        <v>5</v>
      </c>
      <c r="BH6" s="91" t="s">
        <v>69</v>
      </c>
      <c r="BI6" s="92" t="s">
        <v>70</v>
      </c>
      <c r="BJ6" s="92" t="s">
        <v>78</v>
      </c>
      <c r="BK6" s="93" t="s">
        <v>3</v>
      </c>
      <c r="BL6" s="93" t="s">
        <v>4</v>
      </c>
      <c r="BM6" s="94" t="s">
        <v>5</v>
      </c>
      <c r="BN6" s="91" t="s">
        <v>69</v>
      </c>
      <c r="BO6" s="92" t="s">
        <v>70</v>
      </c>
      <c r="BP6" s="92" t="s">
        <v>78</v>
      </c>
      <c r="BQ6" s="93" t="s">
        <v>3</v>
      </c>
      <c r="BR6" s="93" t="s">
        <v>4</v>
      </c>
      <c r="BS6" s="94" t="s">
        <v>5</v>
      </c>
      <c r="BT6" s="91" t="s">
        <v>69</v>
      </c>
      <c r="BU6" s="92" t="s">
        <v>70</v>
      </c>
      <c r="BV6" s="92" t="s">
        <v>78</v>
      </c>
      <c r="BW6" s="93" t="s">
        <v>3</v>
      </c>
      <c r="BX6" s="93" t="s">
        <v>4</v>
      </c>
      <c r="BY6" s="94" t="s">
        <v>5</v>
      </c>
      <c r="BZ6" s="91" t="s">
        <v>69</v>
      </c>
      <c r="CA6" s="92" t="s">
        <v>70</v>
      </c>
      <c r="CB6" s="92" t="s">
        <v>78</v>
      </c>
      <c r="CC6" s="93" t="s">
        <v>3</v>
      </c>
      <c r="CD6" s="93" t="s">
        <v>4</v>
      </c>
      <c r="CE6" s="94" t="s">
        <v>5</v>
      </c>
      <c r="CF6" s="91" t="s">
        <v>69</v>
      </c>
      <c r="CG6" s="92" t="s">
        <v>70</v>
      </c>
      <c r="CH6" s="92" t="s">
        <v>78</v>
      </c>
      <c r="CI6" s="93" t="s">
        <v>3</v>
      </c>
      <c r="CJ6" s="93" t="s">
        <v>4</v>
      </c>
      <c r="CK6" s="94" t="s">
        <v>5</v>
      </c>
      <c r="CL6" s="14"/>
      <c r="CM6" s="14" t="s">
        <v>15</v>
      </c>
      <c r="CN6" s="46">
        <v>1</v>
      </c>
      <c r="CO6" s="46">
        <v>2</v>
      </c>
      <c r="CP6" s="46">
        <v>3</v>
      </c>
      <c r="CQ6" s="46">
        <v>4</v>
      </c>
      <c r="CR6" s="46">
        <v>5</v>
      </c>
      <c r="CS6" s="46">
        <v>6</v>
      </c>
      <c r="CT6" s="46">
        <v>7</v>
      </c>
      <c r="CU6" s="46">
        <v>8</v>
      </c>
      <c r="CV6" s="46">
        <v>9</v>
      </c>
      <c r="CW6" s="46">
        <v>10</v>
      </c>
      <c r="CX6" s="46">
        <v>11</v>
      </c>
      <c r="CY6" s="46">
        <v>12</v>
      </c>
      <c r="CZ6" s="46">
        <v>13</v>
      </c>
      <c r="DA6" s="46">
        <v>14</v>
      </c>
      <c r="DB6" s="46">
        <v>15</v>
      </c>
      <c r="DC6" s="46">
        <v>16</v>
      </c>
      <c r="DD6" s="46">
        <v>17</v>
      </c>
      <c r="DE6" s="46">
        <v>18</v>
      </c>
      <c r="DF6" s="46">
        <v>19</v>
      </c>
      <c r="DG6" s="46">
        <v>20</v>
      </c>
      <c r="DH6" s="46">
        <v>21</v>
      </c>
      <c r="DI6" s="46">
        <v>22</v>
      </c>
      <c r="DJ6" s="46">
        <v>23</v>
      </c>
      <c r="DK6" s="46">
        <v>24</v>
      </c>
      <c r="DL6" s="46">
        <v>25</v>
      </c>
      <c r="DM6" s="46">
        <v>26</v>
      </c>
      <c r="DN6" s="46">
        <v>27</v>
      </c>
      <c r="DO6" s="46">
        <v>28</v>
      </c>
      <c r="DP6" s="46">
        <v>29</v>
      </c>
      <c r="DQ6" s="46">
        <v>30</v>
      </c>
      <c r="DR6" s="46">
        <v>31</v>
      </c>
      <c r="DS6" s="46">
        <v>32</v>
      </c>
      <c r="DT6" s="46">
        <v>33</v>
      </c>
      <c r="DU6" s="46">
        <v>34</v>
      </c>
      <c r="DV6" s="46">
        <v>35</v>
      </c>
      <c r="DW6" s="46">
        <v>36</v>
      </c>
      <c r="DX6" s="46">
        <v>37</v>
      </c>
      <c r="DY6" s="46">
        <v>38</v>
      </c>
      <c r="DZ6" s="46">
        <v>39</v>
      </c>
      <c r="EA6" s="46">
        <v>40</v>
      </c>
      <c r="EB6" s="46">
        <v>41</v>
      </c>
      <c r="EC6" s="46">
        <v>42</v>
      </c>
      <c r="ED6" s="46">
        <v>43</v>
      </c>
      <c r="EE6" s="46">
        <v>44</v>
      </c>
      <c r="EF6" s="46">
        <v>45</v>
      </c>
      <c r="EG6" s="46">
        <v>46</v>
      </c>
      <c r="EH6" s="46">
        <v>47</v>
      </c>
      <c r="EI6" s="46">
        <v>48</v>
      </c>
      <c r="EJ6" s="14"/>
      <c r="EK6" s="14"/>
      <c r="EL6" s="46">
        <v>1</v>
      </c>
      <c r="EM6" s="46">
        <v>2</v>
      </c>
      <c r="EN6" s="46">
        <v>3</v>
      </c>
      <c r="EO6" s="46">
        <v>4</v>
      </c>
      <c r="EP6" s="46">
        <v>5</v>
      </c>
      <c r="EQ6" s="46">
        <v>6</v>
      </c>
      <c r="ER6" s="46">
        <v>7</v>
      </c>
      <c r="ES6" s="46">
        <v>8</v>
      </c>
      <c r="ET6" s="46">
        <v>9</v>
      </c>
      <c r="EU6" s="46">
        <v>10</v>
      </c>
      <c r="EV6" s="46">
        <v>11</v>
      </c>
      <c r="EW6" s="46">
        <v>12</v>
      </c>
      <c r="EX6" s="46">
        <v>13</v>
      </c>
      <c r="EY6" s="46">
        <v>14</v>
      </c>
      <c r="EZ6" s="46">
        <v>15</v>
      </c>
      <c r="FA6" s="46">
        <v>16</v>
      </c>
      <c r="FB6" s="46">
        <v>17</v>
      </c>
      <c r="FC6" s="46">
        <v>18</v>
      </c>
      <c r="FD6" s="46">
        <v>19</v>
      </c>
      <c r="FE6" s="46">
        <v>20</v>
      </c>
      <c r="FF6" s="46">
        <v>21</v>
      </c>
      <c r="FG6" s="46">
        <v>22</v>
      </c>
      <c r="FH6" s="46">
        <v>23</v>
      </c>
      <c r="FI6" s="46">
        <v>24</v>
      </c>
      <c r="FJ6" s="46">
        <v>25</v>
      </c>
      <c r="FK6" s="46">
        <v>26</v>
      </c>
      <c r="FL6" s="46">
        <v>27</v>
      </c>
      <c r="FM6" s="46">
        <v>28</v>
      </c>
      <c r="FN6" s="46">
        <v>29</v>
      </c>
      <c r="FO6" s="46">
        <v>30</v>
      </c>
      <c r="FP6" s="46">
        <v>31</v>
      </c>
      <c r="FQ6" s="46">
        <v>32</v>
      </c>
      <c r="FR6" s="46">
        <v>33</v>
      </c>
      <c r="FS6" s="46">
        <v>34</v>
      </c>
      <c r="FT6" s="46">
        <v>35</v>
      </c>
      <c r="FU6" s="46">
        <v>36</v>
      </c>
      <c r="FV6" s="46">
        <v>37</v>
      </c>
      <c r="FW6" s="46">
        <v>38</v>
      </c>
      <c r="FX6" s="46">
        <v>39</v>
      </c>
      <c r="FY6" s="46">
        <v>40</v>
      </c>
      <c r="FZ6" s="46">
        <v>41</v>
      </c>
      <c r="GA6" s="46">
        <v>42</v>
      </c>
      <c r="GB6" s="46">
        <v>43</v>
      </c>
      <c r="GC6" s="46">
        <v>44</v>
      </c>
      <c r="GD6" s="46">
        <v>45</v>
      </c>
      <c r="GE6" s="46">
        <v>46</v>
      </c>
      <c r="GF6" s="46">
        <v>47</v>
      </c>
      <c r="GG6" s="46">
        <v>48</v>
      </c>
    </row>
    <row r="7" spans="1:199" ht="30" customHeight="1" thickTop="1" thickBot="1" x14ac:dyDescent="0.35">
      <c r="A7" s="184">
        <v>1</v>
      </c>
      <c r="B7" s="190">
        <v>1</v>
      </c>
      <c r="C7" s="195">
        <v>1083644</v>
      </c>
      <c r="D7" s="202" t="s">
        <v>98</v>
      </c>
      <c r="E7" s="202" t="s">
        <v>99</v>
      </c>
      <c r="F7" s="130" t="s">
        <v>180</v>
      </c>
      <c r="G7" s="206" t="s">
        <v>153</v>
      </c>
      <c r="H7" s="206" t="s">
        <v>156</v>
      </c>
      <c r="I7" s="207" t="s">
        <v>168</v>
      </c>
      <c r="J7" s="207" t="s">
        <v>162</v>
      </c>
      <c r="K7" s="208"/>
      <c r="L7" s="209" t="s">
        <v>126</v>
      </c>
      <c r="M7" s="210" t="s">
        <v>225</v>
      </c>
      <c r="N7" s="211"/>
      <c r="O7" s="199" t="str">
        <f t="shared" ref="O7:O31" si="0">IF(EJ7&lt;&gt;0,"ATTENZIONE","")</f>
        <v/>
      </c>
      <c r="P7" s="39"/>
      <c r="Q7" s="49"/>
      <c r="R7" s="86"/>
      <c r="S7" s="54">
        <v>20</v>
      </c>
      <c r="T7" s="6"/>
      <c r="U7" s="49"/>
      <c r="V7" s="86"/>
      <c r="W7" s="54">
        <v>15</v>
      </c>
      <c r="X7" s="6"/>
      <c r="Y7" s="144" t="s">
        <v>82</v>
      </c>
      <c r="Z7" s="145" t="s">
        <v>173</v>
      </c>
      <c r="AA7" s="54">
        <v>10</v>
      </c>
      <c r="AB7" s="16"/>
      <c r="AC7" s="5">
        <v>1</v>
      </c>
      <c r="AD7" s="49" t="s">
        <v>3</v>
      </c>
      <c r="AE7" s="82" t="s">
        <v>117</v>
      </c>
      <c r="AF7" s="54">
        <v>5</v>
      </c>
      <c r="AG7" s="32">
        <f>AC31+1</f>
        <v>26</v>
      </c>
      <c r="AH7" s="131">
        <v>1</v>
      </c>
      <c r="AI7" s="72" t="s">
        <v>142</v>
      </c>
      <c r="AJ7" s="54">
        <v>5</v>
      </c>
      <c r="AK7" s="32">
        <f>AG31+1</f>
        <v>51</v>
      </c>
      <c r="AL7" s="66" t="s">
        <v>59</v>
      </c>
      <c r="AM7" s="71"/>
      <c r="AN7" s="54">
        <v>5</v>
      </c>
      <c r="AO7" s="6"/>
      <c r="AP7" s="95" t="str">
        <f t="shared" ref="AP7:AP31" si="1">IF(F7="","",IF(F7=$R$7,$Q$7,IF(F7=$R$8,$Q$8,IF(F7=$R$9,$Q$9,IF(F7=$R$10,$Q$10,IF(F7=$R$11,$Q$11,IF(F7=$R$12,$Q$12,IF(F7=$R$13,$Q$13,IF(F7=$R$14,$Q$14,IF(F7=$R$15,$Q$15,IF(F7=$R$16,$Q$16,IF(F7=$R$17,$Q$17,IF(F7=$R$18,$Q$18,IF(F7=$R$19,$Q$19,IF(F7=$R$20,$Q$20,IF(F7=$R$21,$Q$21,IF(F7=$R$22,$Q$22,IF(F7=$R$23,$Q$23,IF(F7=$R$24,$Q$24,IF(F7=$R$25,$Q$25,IF(F7=$R$26,$Q$26,IF(F7=$R$27,$Q$27,IF(F7=$R$28,$Q$28,IF(F7=$R$29,$Q$29,IF(F7=$R$30,$Q$30,IF(F7=$R$31,$Q$31,""))))))))))))))))))))))))))</f>
        <v/>
      </c>
      <c r="AQ7" s="96" t="str">
        <f t="shared" ref="AQ7:AQ31" si="2">IF(F7="","",IF(F7=$V$7,$U$7,IF(F7=$V$8,$U$8,IF(F7=$V$9,$U$9,IF(F7=$V$10,$U$10,IF(F7=$V$11,$U$11,IF(F7=$V$12,$U$12,IF(F7=$V$13,$U$13,IF(F7=$V$14,$U$14,IF(F7=$V$15,$U$15,IF(F7=$V$16,$U$16,IF(F7=$V$17,$U$17,IF(F7=$V$18,$U$18,IF(F7=$V$19,$U$19,IF(F7=$V$20,$U$20,IF(F7=$V$21,$U$21,IF(F7=$V$22,$U$22,IF(F7=$V$23,$U$23,IF(F7=$V$24,$U$24,IF(F7=$V$25,$U$25,IF(F7=$V$26,$U$26,IF(F7=$V$27,$U$27,IF(F7=$V$28,$U$28,IF(F7=$V$29,$U$29,IF(F7=$V$30,$U$30,IF(F7=$V$31,$U$31,""))))))))))))))))))))))))))</f>
        <v/>
      </c>
      <c r="AR7" s="96" t="str">
        <f t="shared" ref="AR7:AR31" si="3">IF(F7="","",IF(F7=$Z$7,$Y$7,IF(F7=$Z$8,$Y$8,IF(F7=$Z$9,$Y$9,IF(F7=$Z$10,$Y$10,IF(F7=$Z$11,$Y$11,IF(F7=$Z$12,$Y$12,IF(F7=$Z$13,$Y$13,IF(F7=$Z$14,$Y$14,IF(F7=$Z$15,$Y$15,IF(F7=$Z$16,$Y$16,IF(F7=$Z$17,$Y$17,IF(F7=$Z$18,$Y$18,IF(F7=$Z$19,$Y$19,IF(F7=$Z$20,$Y$20,IF(F7=$Z$21,$Y$21,IF(F7=$Z$22,$Y$22,IF(F7=$Z$23,$Y$23,IF(F7=$Z$24,$Y$24,IF(F7=$Z$25,$Y$25,IF(F7=$Z$26,$Y$26,IF(F7=$Z$27,$Y$27,IF(F7=$Z$28,$Y$28,IF(F7=$Z$29,$Y$29,IF(F7=$Z$30,$Y$30,IF(F7=$Z$31,$Y$31,""))))))))))))))))))))))))))</f>
        <v>ΦΩ</v>
      </c>
      <c r="AS7" s="97" t="str">
        <f t="shared" ref="AS7:AS31" si="4">IF(F7="","",IF(F7=$AE$7,$AD$7,IF(F7=$AE$8,$AD$8,IF(F7=$AE$9,$AD$9,IF(F7=$AE$10,$AD$10,IF(F7=$AE$11,$AD$11,IF(F7=$AE$12,$AD$12,IF(F7=$AE$13,$AD$13,IF(F7=$AE$14,$AD$14,IF(F7=$AE$15,$AD$15,IF(F7=$AE$16,$AD$16,IF(F7=$AE$17,$AD$17,IF(F7=$AE$18,$AD$18,IF(F7=$AE$19,$AD$19,IF(F7=$AE$20,$AD$20,IF(F7=$AE$21,$AD$21,IF(F7=$AE$22,$AD$22,IF(F7=$AE$23,$AD$23,IF(F7=$AE$24,$AD$24,IF(F7=$AE$25,$AD$25,IF(F7=$AE$26,$AD$26,IF(F7=$AE$27,$AD$27,IF(F7=$AE$28,$AD$28,IF(F7=$AE$29,$AD$29,IF(F7=$AE$30,$AD$30,IF(F7=$AE$31,$AD$31,""))))))))))))))))))))))))))</f>
        <v/>
      </c>
      <c r="AT7" s="97" t="str">
        <f t="shared" ref="AT7:AT31" si="5">IF(F7="","",IF(F7=$AI$7,$AH$7,IF(F7=$AI$8,$AH$8,IF(F7=$AI$9,$AH$9,IF(F7=$AI$10,$AH$10,IF(F7=$AI$11,$AH$11,IF(F7=$AI$12,$AH$12,IF(F7=$AI$13,$AH$13,IF(F7=$AI$14,$AH$14,IF(F7=$AI$15,$AH$15,IF(F7=$AI$16,$AH$16,IF(F7=$AI$17,$AH$17,IF(F7=$AI$18,$AH$18,IF(F7=$AI$19,$AH$19,IF(F7=$AI$20,$AH$20,IF(F7=$AI$21,$AH$21,IF(F7=$AI$22,$AH$22,IF(F7=$AI$23,$AH$23,IF(F7=$AI$24,$AH$24,IF(F7=$AI$25,$AH$25,IF(F7=$AI$26,$AH$26,IF(F7=$AI$27,$AH$27,IF(F7=$AI$28,$AH$28,IF(F7=$AI$29,$AH$29,IF(F7=$AI$30,$AH$30,IF(F7=$AI$31,$AH$31,""))))))))))))))))))))))))))</f>
        <v/>
      </c>
      <c r="AU7" s="98" t="str">
        <f t="shared" ref="AU7:AU31" si="6">IF(F7="","",IF(F7=$AM$7,$AL$7,IF(F7=$AM$8,$AL$8,IF(F7=$AM$9,$AL$9,IF(F7=$AM$10,$AL$10,IF(F7=$AM$11,$AL$11,IF(F7=$AM$12,$AL$12,IF(F7=$AM$13,$AL$13,IF(F7=$AM$14,$AL$14,IF(F7=$AM$15,$AL$15,IF(F7=$AM$16,$AL$16,IF(F7=$AM$17,$AL$17,IF(F7=$AM$18,$AL$18,IF(F7=$AM$19,$AL$19,IF(F7=$AM$20,$AL$20,IF(F7=$AM$21,$AL$21,IF(F7=$AM$22,$AL$22,IF(F7=$AM$23,$AL$23,IF(F7=$AM$24,$AL$24,IF(F7=$AM$25,$AL$25,IF(F7=$AM$26,$AL$26,IF(F7=$AM$27,$AL$27,IF(F7=$AM$28,$AL$28,IF(F7=$AM$29,$AL$29,IF(F7=$AM$30,$AL$30,IF(F7=$AM$31,$AL$31,""))))))))))))))))))))))))))</f>
        <v/>
      </c>
      <c r="AV7" s="95" t="str">
        <f t="shared" ref="AV7:AV31" si="7">IF(G7="","",IF(G7=$R$7,$Q$7,IF(G7=$R$8,$Q$8,IF(G7=$R$9,$Q$9,IF(G7=$R$10,$Q$10,IF(G7=$R$11,$Q$11,IF(G7=$R$12,$Q$12,IF(G7=$R$13,$Q$13,IF(G7=$R$14,$Q$14,IF(G7=$R$15,$Q$15,IF(G7=$R$16,$Q$16,IF(G7=$R$17,$Q$17,IF(G7=$R$18,$Q$18,IF(G7=$R$19,$Q$19,IF(G7=$R$20,$Q$20,IF(G7=$R$21,$Q$21,IF(G7=$R$22,$Q$22,IF(G7=$R$23,$Q$23,IF(G7=$R$24,$Q$24,IF(G7=$R$25,$Q$25,IF(G7=$R$26,$Q$26,IF(G7=$R$27,$Q$27,IF(G7=$R$28,$Q$28,IF(G7=$R$29,$Q$29,IF(G7=$R$30,$Q$30,IF(G7=$R$31,$Q$31,""))))))))))))))))))))))))))</f>
        <v/>
      </c>
      <c r="AW7" s="96" t="str">
        <f t="shared" ref="AW7:AW31" si="8">IF(G7="","",IF(G7=$V$7,$U$7,IF(G7=$V$8,$U$8,IF(G7=$V$9,$U$9,IF(G7=$V$10,$U$10,IF(G7=$V$11,$U$11,IF(G7=$V$12,$U$12,IF(G7=$V$13,$U$13,IF(G7=$V$14,$U$14,IF(G7=$V$15,$U$15,IF(G7=$V$16,$U$16,IF(G7=$V$17,$U$17,IF(G7=$V$18,$U$18,IF(G7=$V$19,$U$19,IF(G7=$V$20,$U$20,IF(G7=$V$21,$U$21,IF(G7=$V$22,$U$22,IF(G7=$V$23,$U$23,IF(G7=$V$24,$U$24,IF(G7=$V$25,$U$25,IF(G7=$V$26,$U$26,IF(G7=$V$27,$U$27,IF(G7=$V$28,$U$28,IF(G7=$V$29,$U$29,IF(G7=$V$30,$U$30,IF(G7=$V$31,$U$31,""))))))))))))))))))))))))))</f>
        <v/>
      </c>
      <c r="AX7" s="96" t="str">
        <f t="shared" ref="AX7:AX31" si="9">IF(G7="","",IF(G7=$Z$7,$Y$7,IF(G7=$Z$8,$Y$8,IF(G7=$Z$9,$Y$9,IF(G7=$Z$10,$Y$10,IF(G7=$Z$11,$Y$11,IF(G7=$Z$12,$Y$12,IF(G7=$Z$13,$Y$13,IF(G7=$Z$14,$Y$14,IF(G7=$Z$15,$Y$15,IF(G7=$Z$16,$Y$16,IF(G7=$Z$17,$Y$17,IF(G7=$Z$18,$Y$18,IF(G7=$Z$19,$Y$19,IF(G7=$Z$20,$Y$20,IF(G7=$Z$21,$Y$21,IF(G7=$Z$22,$Y$22,IF(G7=$Z$23,$Y$23,IF(G7=$Z$24,$Y$24,IF(G7=$Z$25,$Y$25,IF(G7=$Z$26,$Y$26,IF(G7=$Z$27,$Y$27,IF(G7=$Z$28,$Y$28,IF(G7=$Z$29,$Y$29,IF(G7=$Z$30,$Y$30,IF(G7=$Z$31,$Y$31,""))))))))))))))))))))))))))</f>
        <v/>
      </c>
      <c r="AY7" s="97" t="str">
        <f t="shared" ref="AY7:AY31" si="10">IF(G7="","",IF(G7=$AE$7,$AD$7,IF(G7=$AE$8,$AD$8,IF(G7=$AE$9,$AD$9,IF(G7=$AE$10,$AD$10,IF(G7=$AE$11,$AD$11,IF(G7=$AE$12,$AD$12,IF(G7=$AE$13,$AD$13,IF(G7=$AE$14,$AD$14,IF(G7=$AE$15,$AD$15,IF(G7=$AE$16,$AD$16,IF(G7=$AE$17,$AD$17,IF(G7=$AE$18,$AD$18,IF(G7=$AE$19,$AD$19,IF(G7=$AE$20,$AD$20,IF(G7=$AE$21,$AD$21,IF(G7=$AE$22,$AD$22,IF(G7=$AE$23,$AD$23,IF(G7=$AE$24,$AD$24,IF(G7=$AE$25,$AD$25,IF(G7=$AE$26,$AD$26,IF(G7=$AE$27,$AD$27,IF(G7=$AE$28,$AD$28,IF(G7=$AE$29,$AD$29,IF(G7=$AE$30,$AD$30,IF(G7=$AE$31,$AD$31,""))))))))))))))))))))))))))</f>
        <v/>
      </c>
      <c r="AZ7" s="97" t="str">
        <f t="shared" ref="AZ7:AZ31" si="11">IF(G7="","",IF(G7=$AI$7,$AH$7,IF(G7=$AI$8,$AH$8,IF(G7=$AI$9,$AH$9,IF(G7=$AI$10,$AH$10,IF(G7=$AI$11,$AH$11,IF(G7=$AI$12,$AH$12,IF(G7=$AI$13,$AH$13,IF(G7=$AI$14,$AH$14,IF(G7=$AI$15,$AH$15,IF(G7=$AI$16,$AH$16,IF(G7=$AI$17,$AH$17,IF(G7=$AI$18,$AH$18,IF(G7=$AI$19,$AH$19,IF(G7=$AI$20,$AH$20,IF(G7=$AI$21,$AH$21,IF(G7=$AI$22,$AH$22,IF(G7=$AI$23,$AH$23,IF(G7=$AI$24,$AH$24,IF(G7=$AI$25,$AH$25,IF(G7=$AI$26,$AH$26,IF(G7=$AI$27,$AH$27,IF(G7=$AI$28,$AH$28,IF(G7=$AI$29,$AH$29,IF(G7=$AI$30,$AH$30,IF(G7=$AI$31,$AH$31,""))))))))))))))))))))))))))</f>
        <v>"</v>
      </c>
      <c r="BA7" s="98" t="str">
        <f t="shared" ref="BA7:BA31" si="12">IF(G7="","",IF(G7=$AM$7,$AL$7,IF(G7=$AM$8,$AL$8,IF(G7=$AM$9,$AL$9,IF(G7=$AM$10,$AL$10,IF(G7=$AM$11,$AL$11,IF(G7=$AM$12,$AL$12,IF(G7=$AM$13,$AL$13,IF(G7=$AM$14,$AL$14,IF(G7=$AM$15,$AL$15,IF(G7=$AM$16,$AL$16,IF(G7=$AM$17,$AL$17,IF(G7=$AM$18,$AL$18,IF(G7=$AM$19,$AL$19,IF(G7=$AM$20,$AL$20,IF(G7=$AM$21,$AL$21,IF(G7=$AM$22,$AL$22,IF(G7=$AM$23,$AL$23,IF(G7=$AM$24,$AL$24,IF(G7=$AM$25,$AL$25,IF(G7=$AM$26,$AL$26,IF(G7=$AM$27,$AL$27,IF(G7=$AM$28,$AL$28,IF(G7=$AM$29,$AL$29,IF(G7=$AM$30,$AL$30,IF(G7=$AM$31,$AL$31,""))))))))))))))))))))))))))</f>
        <v/>
      </c>
      <c r="BB7" s="95" t="str">
        <f t="shared" ref="BB7:BB31" si="13">IF(H7="","",IF(H7=$R$7,$Q$7,IF(H7=$R$8,$Q$8,IF(H7=$R$9,$Q$9,IF(H7=$R$10,$Q$10,IF(H7=$R$11,$Q$11,IF(H7=$R$12,$Q$12,IF(H7=$R$13,$Q$13,IF(H7=$R$14,$Q$14,IF(H7=$R$15,$Q$15,IF(H7=$R$16,$Q$16,IF(H7=$R$17,$Q$17,IF(H7=$R$18,$Q$18,IF(H7=$R$19,$Q$19,IF(H7=$R$20,$Q$20,IF(H7=$R$21,$Q$21,IF(H7=$R$22,$Q$22,IF(H7=$R$23,$Q$23,IF(H7=$R$24,$Q$24,IF(H7=$R$25,$Q$25,IF(H7=$R$26,$Q$26,IF(H7=$R$27,$Q$27,IF(H7=$R$28,$Q$28,IF(H7=$R$29,$Q$29,IF(H7=$R$30,$Q$30,IF(H7=$R$31,$Q$31,""))))))))))))))))))))))))))</f>
        <v/>
      </c>
      <c r="BC7" s="96" t="str">
        <f t="shared" ref="BC7:BC31" si="14">IF(H7="","",IF(H7=$V$7,$U$7,IF(H7=$V$8,$U$8,IF(H7=$V$9,$U$9,IF(H7=$V$10,$U$10,IF(H7=$V$11,$U$11,IF(H7=$V$12,$U$12,IF(H7=$V$13,$U$13,IF(H7=$V$14,$U$14,IF(H7=$V$15,$U$15,IF(H7=$V$16,$U$16,IF(H7=$V$17,$U$17,IF(H7=$V$18,$U$18,IF(H7=$V$19,$U$19,IF(H7=$V$20,$U$20,IF(H7=$V$21,$U$21,IF(H7=$V$22,$U$22,IF(H7=$V$23,$U$23,IF(H7=$V$24,$U$24,IF(H7=$V$25,$U$25,IF(H7=$V$26,$U$26,IF(H7=$V$27,$U$27,IF(H7=$V$28,$U$28,IF(H7=$V$29,$U$29,IF(H7=$V$30,$U$30,IF(H7=$V$31,$U$31,""))))))))))))))))))))))))))</f>
        <v/>
      </c>
      <c r="BD7" s="96" t="str">
        <f t="shared" ref="BD7:BD31" si="15">IF(H7="","",IF(H7=$Z$7,$Y$7,IF(H7=$Z$8,$Y$8,IF(H7=$Z$9,$Y$9,IF(H7=$Z$10,$Y$10,IF(H7=$Z$11,$Y$11,IF(H7=$Z$12,$Y$12,IF(H7=$Z$13,$Y$13,IF(H7=$Z$14,$Y$14,IF(H7=$Z$15,$Y$15,IF(H7=$Z$16,$Y$16,IF(H7=$Z$17,$Y$17,IF(H7=$Z$18,$Y$18,IF(H7=$Z$19,$Y$19,IF(H7=$Z$20,$Y$20,IF(H7=$Z$21,$Y$21,IF(H7=$Z$22,$Y$22,IF(H7=$Z$23,$Y$23,IF(H7=$Z$24,$Y$24,IF(H7=$Z$25,$Y$25,IF(H7=$Z$26,$Y$26,IF(H7=$Z$27,$Y$27,IF(H7=$Z$28,$Y$28,IF(H7=$Z$29,$Y$29,IF(H7=$Z$30,$Y$30,IF(H7=$Z$31,$Y$31,""))))))))))))))))))))))))))</f>
        <v/>
      </c>
      <c r="BE7" s="97" t="str">
        <f t="shared" ref="BE7:BE31" si="16">IF(H7="","",IF(H7=$AE$7,$AD$7,IF(H7=$AE$8,$AD$8,IF(H7=$AE$9,$AD$9,IF(H7=$AE$10,$AD$10,IF(H7=$AE$11,$AD$11,IF(H7=$AE$12,$AD$12,IF(H7=$AE$13,$AD$13,IF(H7=$AE$14,$AD$14,IF(H7=$AE$15,$AD$15,IF(H7=$AE$16,$AD$16,IF(H7=$AE$17,$AD$17,IF(H7=$AE$18,$AD$18,IF(H7=$AE$19,$AD$19,IF(H7=$AE$20,$AD$20,IF(H7=$AE$21,$AD$21,IF(H7=$AE$22,$AD$22,IF(H7=$AE$23,$AD$23,IF(H7=$AE$24,$AD$24,IF(H7=$AE$25,$AD$25,IF(H7=$AE$26,$AD$26,IF(H7=$AE$27,$AD$27,IF(H7=$AE$28,$AD$28,IF(H7=$AE$29,$AD$29,IF(H7=$AE$30,$AD$30,IF(H7=$AE$31,$AD$31,""))))))))))))))))))))))))))</f>
        <v/>
      </c>
      <c r="BF7" s="97" t="str">
        <f t="shared" ref="BF7:BF31" si="17">IF(H7="","",IF(H7=$AI$7,$AH$7,IF(H7=$AI$8,$AH$8,IF(H7=$AI$9,$AH$9,IF(H7=$AI$10,$AH$10,IF(H7=$AI$11,$AH$11,IF(H7=$AI$12,$AH$12,IF(H7=$AI$13,$AH$13,IF(H7=$AI$14,$AH$14,IF(H7=$AI$15,$AH$15,IF(H7=$AI$16,$AH$16,IF(H7=$AI$17,$AH$17,IF(H7=$AI$18,$AH$18,IF(H7=$AI$19,$AH$19,IF(H7=$AI$20,$AH$20,IF(H7=$AI$21,$AH$21,IF(H7=$AI$22,$AH$22,IF(H7=$AI$23,$AH$23,IF(H7=$AI$24,$AH$24,IF(H7=$AI$25,$AH$25,IF(H7=$AI$26,$AH$26,IF(H7=$AI$27,$AH$27,IF(H7=$AI$28,$AH$28,IF(H7=$AI$29,$AH$29,IF(H7=$AI$30,$AH$30,IF(H7=$AI$31,$AH$31,""))))))))))))))))))))))))))</f>
        <v>%</v>
      </c>
      <c r="BG7" s="98" t="str">
        <f t="shared" ref="BG7:BG31" si="18">IF(H7="","",IF(H7=$AM$7,$AL$7,IF(H7=$AM$8,$AL$8,IF(H7=$AM$9,$AL$9,IF(H7=$AM$10,$AL$10,IF(H7=$AM$11,$AL$11,IF(H7=$AM$12,$AL$12,IF(H7=$AM$13,$AL$13,IF(H7=$AM$14,$AL$14,IF(H7=$AM$15,$AL$15,IF(H7=$AM$16,$AL$16,IF(H7=$AM$17,$AL$17,IF(H7=$AM$18,$AL$18,IF(H7=$AM$19,$AL$19,IF(H7=$AM$20,$AL$20,IF(H7=$AM$21,$AL$21,IF(H7=$AM$22,$AL$22,IF(H7=$AM$23,$AL$23,IF(H7=$AM$24,$AL$24,IF(H7=$AM$25,$AL$25,IF(H7=$AM$26,$AL$26,IF(H7=$AM$27,$AL$27,IF(H7=$AM$28,$AL$28,IF(H7=$AM$29,$AL$29,IF(H7=$AM$30,$AL$30,IF(H7=$AM$31,$AL$31,""))))))))))))))))))))))))))</f>
        <v/>
      </c>
      <c r="BH7" s="95" t="str">
        <f t="shared" ref="BH7:BH31" si="19">IF(I7="","",IF(I7=$R$7,$Q$7,IF(I7=$R$8,$Q$8,IF(I7=$R$9,$Q$9,IF(I7=$R$10,$Q$10,IF(I7=$R$11,$Q$11,IF(I7=$R$12,$Q$12,IF(I7=$R$13,$Q$13,IF(I7=$R$14,$Q$14,IF(I7=$R$15,$Q$15,IF(I7=$R$16,$Q$16,IF(I7=$R$17,$Q$17,IF(I7=$R$18,$Q$18,IF(I7=$R$19,$Q$19,IF(I7=$R$20,$Q$20,IF(I7=$R$21,$Q$21,IF(I7=$R$22,$Q$22,IF(I7=$R$23,$Q$23,IF(I7=$R$24,$Q$24,IF(I7=$R$25,$Q$25,IF(I7=$R$26,$Q$26,IF(I7=$R$27,$Q$27,IF(I7=$R$28,$Q$28,IF(I7=$R$29,$Q$29,IF(I7=$R$30,$Q$30,IF(I7=$R$31,$Q$31,""))))))))))))))))))))))))))</f>
        <v/>
      </c>
      <c r="BI7" s="96" t="str">
        <f t="shared" ref="BI7:BI31" si="20">IF(I7="","",IF(I7=$V$7,$U$7,IF(I7=$V$8,$U$8,IF(I7=$V$9,$U$9,IF(I7=$V$10,$U$10,IF(I7=$V$11,$U$11,IF(I7=$V$12,$U$12,IF(I7=$V$13,$U$13,IF(I7=$V$14,$U$14,IF(I7=$V$15,$U$15,IF(I7=$V$16,$U$16,IF(I7=$V$17,$U$17,IF(I7=$V$18,$U$18,IF(I7=$V$19,$U$19,IF(I7=$V$20,$U$20,IF(I7=$V$21,$U$21,IF(I7=$V$22,$U$22,IF(I7=$V$23,$U$23,IF(I7=$V$24,$U$24,IF(I7=$V$25,$U$25,IF(I7=$V$26,$U$26,IF(I7=$V$27,$U$27,IF(I7=$V$28,$U$28,IF(I7=$V$29,$U$29,IF(I7=$V$30,$U$30,IF(I7=$V$31,$U$31,""))))))))))))))))))))))))))</f>
        <v/>
      </c>
      <c r="BJ7" s="96" t="str">
        <f t="shared" ref="BJ7:BJ31" si="21">IF(I7="","",IF(I7=$Z$7,$Y$7,IF(I7=$Z$8,$Y$8,IF(I7=$Z$9,$Y$9,IF(I7=$Z$10,$Y$10,IF(I7=$Z$11,$Y$11,IF(I7=$Z$12,$Y$12,IF(I7=$Z$13,$Y$13,IF(I7=$Z$14,$Y$14,IF(I7=$Z$15,$Y$15,IF(I7=$Z$16,$Y$16,IF(I7=$Z$17,$Y$17,IF(I7=$Z$18,$Y$18,IF(I7=$Z$19,$Y$19,IF(I7=$Z$20,$Y$20,IF(I7=$Z$21,$Y$21,IF(I7=$Z$22,$Y$22,IF(I7=$Z$23,$Y$23,IF(I7=$Z$24,$Y$24,IF(I7=$Z$25,$Y$25,IF(I7=$Z$26,$Y$26,IF(I7=$Z$27,$Y$27,IF(I7=$Z$28,$Y$28,IF(I7=$Z$29,$Y$29,IF(I7=$Z$30,$Y$30,IF(I7=$Z$31,$Y$31,""))))))))))))))))))))))))))</f>
        <v/>
      </c>
      <c r="BK7" s="97" t="str">
        <f t="shared" ref="BK7:BK31" si="22">IF(I7="","",IF(I7=$AE$7,$AD$7,IF(I7=$AE$8,$AD$8,IF(I7=$AE$9,$AD$9,IF(I7=$AE$10,$AD$10,IF(I7=$AE$11,$AD$11,IF(I7=$AE$12,$AD$12,IF(I7=$AE$13,$AD$13,IF(I7=$AE$14,$AD$14,IF(I7=$AE$15,$AD$15,IF(I7=$AE$16,$AD$16,IF(I7=$AE$17,$AD$17,IF(I7=$AE$18,$AD$18,IF(I7=$AE$19,$AD$19,IF(I7=$AE$20,$AD$20,IF(I7=$AE$21,$AD$21,IF(I7=$AE$22,$AD$22,IF(I7=$AE$23,$AD$23,IF(I7=$AE$24,$AD$24,IF(I7=$AE$25,$AD$25,IF(I7=$AE$26,$AD$26,IF(I7=$AE$27,$AD$27,IF(I7=$AE$28,$AD$28,IF(I7=$AE$29,$AD$29,IF(I7=$AE$30,$AD$30,IF(I7=$AE$31,$AD$31,""))))))))))))))))))))))))))</f>
        <v/>
      </c>
      <c r="BL7" s="97" t="str">
        <f t="shared" ref="BL7:BL31" si="23">IF(I7="","",IF(I7=$AI$7,$AH$7,IF(I7=$AI$8,$AH$8,IF(I7=$AI$9,$AH$9,IF(I7=$AI$10,$AH$10,IF(I7=$AI$11,$AH$11,IF(I7=$AI$12,$AH$12,IF(I7=$AI$13,$AH$13,IF(I7=$AI$14,$AH$14,IF(I7=$AI$15,$AH$15,IF(I7=$AI$16,$AH$16,IF(I7=$AI$17,$AH$17,IF(I7=$AI$18,$AH$18,IF(I7=$AI$19,$AH$19,IF(I7=$AI$20,$AH$20,IF(I7=$AI$21,$AH$21,IF(I7=$AI$22,$AH$22,IF(I7=$AI$23,$AH$23,IF(I7=$AI$24,$AH$24,IF(I7=$AI$25,$AH$25,IF(I7=$AI$26,$AH$26,IF(I7=$AI$27,$AH$27,IF(I7=$AI$28,$AH$28,IF(I7=$AI$29,$AH$29,IF(I7=$AI$30,$AH$30,IF(I7=$AI$31,$AH$31,""))))))))))))))))))))))))))</f>
        <v/>
      </c>
      <c r="BM7" s="98" t="str">
        <f t="shared" ref="BM7:BM31" si="24">IF(I7="","",IF(I7=$AM$7,$AL$7,IF(I7=$AM$8,$AL$8,IF(I7=$AM$9,$AL$9,IF(I7=$AM$10,$AL$10,IF(I7=$AM$11,$AL$11,IF(I7=$AM$12,$AL$12,IF(I7=$AM$13,$AL$13,IF(I7=$AM$14,$AL$14,IF(I7=$AM$15,$AL$15,IF(I7=$AM$16,$AL$16,IF(I7=$AM$17,$AL$17,IF(I7=$AM$18,$AL$18,IF(I7=$AM$19,$AL$19,IF(I7=$AM$20,$AL$20,IF(I7=$AM$21,$AL$21,IF(I7=$AM$22,$AL$22,IF(I7=$AM$23,$AL$23,IF(I7=$AM$24,$AL$24,IF(I7=$AM$25,$AL$25,IF(I7=$AM$26,$AL$26,IF(I7=$AM$27,$AL$27,IF(I7=$AM$28,$AL$28,IF(I7=$AM$29,$AL$29,IF(I7=$AM$30,$AL$30,IF(I7=$AM$31,$AL$31,""))))))))))))))))))))))))))</f>
        <v/>
      </c>
      <c r="BN7" s="95" t="str">
        <f t="shared" ref="BN7:BN31" si="25">IF(J7="","",IF(J7=$R$7,$Q$7,IF(J7=$R$8,$Q$8,IF(J7=$R$9,$Q$9,IF(J7=$R$10,$Q$10,IF(J7=$R$11,$Q$11,IF(J7=$R$12,$Q$12,IF(J7=$R$13,$Q$13,IF(J7=$R$14,$Q$14,IF(J7=$R$15,$Q$15,IF(J7=$R$16,$Q$16,IF(J7=$R$17,$Q$17,IF(J7=$R$18,$Q$18,IF(J7=$R$19,$Q$19,IF(J7=$R$20,$Q$20,IF(J7=$R$21,$Q$21,IF(J7=$R$22,$Q$22,IF(J7=$R$23,$Q$23,IF(J7=$R$24,$Q$24,IF(J7=$R$25,$Q$25,IF(J7=$R$26,$Q$26,IF(J7=$R$27,$Q$27,IF(J7=$R$28,$Q$28,IF(J7=$R$29,$Q$29,IF(J7=$R$30,$Q$30,IF(J7=$R$31,$Q$31,""))))))))))))))))))))))))))</f>
        <v/>
      </c>
      <c r="BO7" s="96" t="str">
        <f t="shared" ref="BO7:BO31" si="26">IF(J7="","",IF(J7=$V$7,$U$7,IF(J7=$V$8,$U$8,IF(J7=$V$9,$U$9,IF(J7=$V$10,$U$10,IF(J7=$V$11,$U$11,IF(J7=$V$12,$U$12,IF(J7=$V$13,$U$13,IF(J7=$V$14,$U$14,IF(J7=$V$15,$U$15,IF(J7=$V$16,$U$16,IF(J7=$V$17,$U$17,IF(J7=$V$18,$U$18,IF(J7=$V$19,$U$19,IF(J7=$V$20,$U$20,IF(J7=$V$21,$U$21,IF(J7=$V$22,$U$22,IF(J7=$V$23,$U$23,IF(J7=$V$24,$U$24,IF(J7=$V$25,$U$25,IF(J7=$V$26,$U$26,IF(J7=$V$27,$U$27,IF(J7=$V$28,$U$28,IF(J7=$V$29,$U$29,IF(J7=$V$30,$U$30,IF(J7=$V$31,$U$31,""))))))))))))))))))))))))))</f>
        <v/>
      </c>
      <c r="BP7" s="96" t="str">
        <f t="shared" ref="BP7:BP31" si="27">IF(J7="","",IF(J7=$Z$7,$Y$7,IF(J7=$Z$8,$Y$8,IF(J7=$Z$9,$Y$9,IF(J7=$Z$10,$Y$10,IF(J7=$Z$11,$Y$11,IF(J7=$Z$12,$Y$12,IF(J7=$Z$13,$Y$13,IF(J7=$Z$14,$Y$14,IF(J7=$Z$15,$Y$15,IF(J7=$Z$16,$Y$16,IF(J7=$Z$17,$Y$17,IF(J7=$Z$18,$Y$18,IF(J7=$Z$19,$Y$19,IF(J7=$Z$20,$Y$20,IF(J7=$Z$21,$Y$21,IF(J7=$Z$22,$Y$22,IF(J7=$Z$23,$Y$23,IF(J7=$Z$24,$Y$24,IF(J7=$Z$25,$Y$25,IF(J7=$Z$26,$Y$26,IF(J7=$Z$27,$Y$27,IF(J7=$Z$28,$Y$28,IF(J7=$Z$29,$Y$29,IF(J7=$Z$30,$Y$30,IF(J7=$Z$31,$Y$31,""))))))))))))))))))))))))))</f>
        <v/>
      </c>
      <c r="BQ7" s="97" t="str">
        <f t="shared" ref="BQ7:BQ31" si="28">IF(J7="","",IF(J7=$AE$7,$AD$7,IF(J7=$AE$8,$AD$8,IF(J7=$AE$9,$AD$9,IF(J7=$AE$10,$AD$10,IF(J7=$AE$11,$AD$11,IF(J7=$AE$12,$AD$12,IF(J7=$AE$13,$AD$13,IF(J7=$AE$14,$AD$14,IF(J7=$AE$15,$AD$15,IF(J7=$AE$16,$AD$16,IF(J7=$AE$17,$AD$17,IF(J7=$AE$18,$AD$18,IF(J7=$AE$19,$AD$19,IF(J7=$AE$20,$AD$20,IF(J7=$AE$21,$AD$21,IF(J7=$AE$22,$AD$22,IF(J7=$AE$23,$AD$23,IF(J7=$AE$24,$AD$24,IF(J7=$AE$25,$AD$25,IF(J7=$AE$26,$AD$26,IF(J7=$AE$27,$AD$27,IF(J7=$AE$28,$AD$28,IF(J7=$AE$29,$AD$29,IF(J7=$AE$30,$AD$30,IF(J7=$AE$31,$AD$31,""))))))))))))))))))))))))))</f>
        <v/>
      </c>
      <c r="BR7" s="97" t="str">
        <f t="shared" ref="BR7:BR31" si="29">IF(J7="","",IF(J7=$AI$7,$AH$7,IF(J7=$AI$8,$AH$8,IF(J7=$AI$9,$AH$9,IF(J7=$AI$10,$AH$10,IF(J7=$AI$11,$AH$11,IF(J7=$AI$12,$AH$12,IF(J7=$AI$13,$AH$13,IF(J7=$AI$14,$AH$14,IF(J7=$AI$15,$AH$15,IF(J7=$AI$16,$AH$16,IF(J7=$AI$17,$AH$17,IF(J7=$AI$18,$AH$18,IF(J7=$AI$19,$AH$19,IF(J7=$AI$20,$AH$20,IF(J7=$AI$21,$AH$21,IF(J7=$AI$22,$AH$22,IF(J7=$AI$23,$AH$23,IF(J7=$AI$24,$AH$24,IF(J7=$AI$25,$AH$25,IF(J7=$AI$26,$AH$26,IF(J7=$AI$27,$AH$27,IF(J7=$AI$28,$AH$28,IF(J7=$AI$29,$AH$29,IF(J7=$AI$30,$AH$30,IF(J7=$AI$31,$AH$31,""))))))))))))))))))))))))))</f>
        <v/>
      </c>
      <c r="BS7" s="98" t="str">
        <f t="shared" ref="BS7:BS31" si="30">IF(J7="","",IF(J7=$AM$7,$AL$7,IF(J7=$AM$8,$AL$8,IF(J7=$AM$9,$AL$9,IF(J7=$AM$10,$AL$10,IF(J7=$AM$11,$AL$11,IF(J7=$AM$12,$AL$12,IF(J7=$AM$13,$AL$13,IF(J7=$AM$14,$AL$14,IF(J7=$AM$15,$AL$15,IF(J7=$AM$16,$AL$16,IF(J7=$AM$17,$AL$17,IF(J7=$AM$18,$AL$18,IF(J7=$AM$19,$AL$19,IF(J7=$AM$20,$AL$20,IF(J7=$AM$21,$AL$21,IF(J7=$AM$22,$AL$22,IF(J7=$AM$23,$AL$23,IF(J7=$AM$24,$AL$24,IF(J7=$AM$25,$AL$25,IF(J7=$AM$26,$AL$26,IF(J7=$AM$27,$AL$27,IF(J7=$AM$28,$AL$28,IF(J7=$AM$29,$AL$29,IF(J7=$AM$30,$AL$30,IF(J7=$AM$31,$AL$31,""))))))))))))))))))))))))))</f>
        <v/>
      </c>
      <c r="BT7" s="95" t="str">
        <f t="shared" ref="BT7:BT31" si="31">IF(K7="","",IF(K7=$R$7,$Q$7,IF(K7=$R$8,$Q$8,IF(K7=$R$9,$Q$9,IF(K7=$R$10,$Q$10,IF(K7=$R$11,$Q$11,IF(K7=$R$12,$Q$12,IF(K7=$R$13,$Q$13,IF(K7=$R$14,$Q$14,IF(K7=$R$15,$Q$15,IF(K7=$R$16,$Q$16,IF(K7=$R$17,$Q$17,IF(K7=$R$18,$Q$18,IF(K7=$R$19,$Q$19,IF(K7=$R$20,$Q$20,IF(K7=$R$21,$Q$21,IF(K7=$R$22,$Q$22,IF(K7=$R$23,$Q$23,IF(K7=$R$24,$Q$24,IF(K7=$R$25,$Q$25,IF(K7=$R$26,$Q$26,IF(K7=$R$27,$Q$27,IF(K7=$R$28,$Q$28,IF(K7=$R$29,$Q$29,IF(K7=$R$30,$Q$30,IF(K7=$R$31,$Q$31,""))))))))))))))))))))))))))</f>
        <v/>
      </c>
      <c r="BU7" s="96" t="str">
        <f t="shared" ref="BU7:BU31" si="32">IF(K7="","",IF(K7=$V$7,$U$7,IF(K7=$V$8,$U$8,IF(K7=$V$9,$U$9,IF(K7=$V$10,$U$10,IF(K7=$V$11,$U$11,IF(K7=$V$12,$U$12,IF(K7=$V$13,$U$13,IF(K7=$V$14,$U$14,IF(K7=$V$15,$U$15,IF(K7=$V$16,$U$16,IF(K7=$V$17,$U$17,IF(K7=$V$18,$U$18,IF(K7=$V$19,$U$19,IF(K7=$V$20,$U$20,IF(K7=$V$21,$U$21,IF(K7=$V$22,$U$22,IF(K7=$V$23,$U$23,IF(K7=$V$24,$U$24,IF(K7=$V$25,$U$25,IF(K7=$V$26,$U$26,IF(K7=$V$27,$U$27,IF(K7=$V$28,$U$28,IF(K7=$V$29,$U$29,IF(K7=$V$30,$U$30,IF(K7=$V$31,$U$31,""))))))))))))))))))))))))))</f>
        <v/>
      </c>
      <c r="BV7" s="96" t="str">
        <f t="shared" ref="BV7:BV31" si="33">IF(K7="","",IF(K7=$Z$7,$Y$7,IF(K7=$Z$8,$Y$8,IF(K7=$Z$9,$Y$9,IF(K7=$Z$10,$Y$10,IF(K7=$Z$11,$Y$11,IF(K7=$Z$12,$Y$12,IF(K7=$Z$13,$Y$13,IF(K7=$Z$14,$Y$14,IF(K7=$Z$15,$Y$15,IF(K7=$Z$16,$Y$16,IF(K7=$Z$17,$Y$17,IF(K7=$Z$18,$Y$18,IF(K7=$Z$19,$Y$19,IF(K7=$Z$20,$Y$20,IF(K7=$Z$21,$Y$21,IF(K7=$Z$22,$Y$22,IF(K7=$Z$23,$Y$23,IF(K7=$Z$24,$Y$24,IF(K7=$Z$25,$Y$25,IF(K7=$Z$26,$Y$26,IF(K7=$Z$27,$Y$27,IF(K7=$Z$28,$Y$28,IF(K7=$Z$29,$Y$29,IF(K7=$Z$30,$Y$30,IF(K7=$Z$31,$Y$31,""))))))))))))))))))))))))))</f>
        <v/>
      </c>
      <c r="BW7" s="97" t="str">
        <f t="shared" ref="BW7:BW31" si="34">IF(K7="","",IF(K7=$AE$7,$AD$7,IF(K7=$AE$8,$AD$8,IF(K7=$AE$9,$AD$9,IF(K7=$AE$10,$AD$10,IF(K7=$AE$11,$AD$11,IF(K7=$AE$12,$AD$12,IF(K7=$AE$13,$AD$13,IF(K7=$AE$14,$AD$14,IF(K7=$AE$15,$AD$15,IF(K7=$AE$16,$AD$16,IF(K7=$AE$17,$AD$17,IF(K7=$AE$18,$AD$18,IF(K7=$AE$19,$AD$19,IF(K7=$AE$20,$AD$20,IF(K7=$AE$21,$AD$21,IF(K7=$AE$22,$AD$22,IF(K7=$AE$23,$AD$23,IF(K7=$AE$24,$AD$24,IF(K7=$AE$25,$AD$25,IF(K7=$AE$26,$AD$26,IF(K7=$AE$27,$AD$27,IF(K7=$AE$28,$AD$28,IF(K7=$AE$29,$AD$29,IF(K7=$AE$30,$AD$30,IF(K7=$AE$31,$AD$31,""))))))))))))))))))))))))))</f>
        <v/>
      </c>
      <c r="BX7" s="97" t="str">
        <f t="shared" ref="BX7:BX31" si="35">IF(K7="","",IF(K7=$AI$7,$AH$7,IF(K7=$AI$8,$AH$8,IF(K7=$AI$9,$AH$9,IF(K7=$AI$10,$AH$10,IF(K7=$AI$11,$AH$11,IF(K7=$AI$12,$AH$12,IF(K7=$AI$13,$AH$13,IF(K7=$AI$14,$AH$14,IF(K7=$AI$15,$AH$15,IF(K7=$AI$16,$AH$16,IF(K7=$AI$17,$AH$17,IF(K7=$AI$18,$AH$18,IF(K7=$AI$19,$AH$19,IF(K7=$AI$20,$AH$20,IF(K7=$AI$21,$AH$21,IF(K7=$AI$22,$AH$22,IF(K7=$AI$23,$AH$23,IF(K7=$AI$24,$AH$24,IF(K7=$AI$25,$AH$25,IF(K7=$AI$26,$AH$26,IF(K7=$AI$27,$AH$27,IF(K7=$AI$28,$AH$28,IF(K7=$AI$29,$AH$29,IF(K7=$AI$30,$AH$30,IF(K7=$AI$31,$AH$31,""))))))))))))))))))))))))))</f>
        <v/>
      </c>
      <c r="BY7" s="98" t="str">
        <f t="shared" ref="BY7:BY31" si="36">IF(K7="","",IF(K7=$AM$7,$AL$7,IF(K7=$AM$8,$AL$8,IF(K7=$AM$9,$AL$9,IF(K7=$AM$10,$AL$10,IF(K7=$AM$11,$AL$11,IF(K7=$AM$12,$AL$12,IF(K7=$AM$13,$AL$13,IF(K7=$AM$14,$AL$14,IF(K7=$AM$15,$AL$15,IF(K7=$AM$16,$AL$16,IF(K7=$AM$17,$AL$17,IF(K7=$AM$18,$AL$18,IF(K7=$AM$19,$AL$19,IF(K7=$AM$20,$AL$20,IF(K7=$AM$21,$AL$21,IF(K7=$AM$22,$AL$22,IF(K7=$AM$23,$AL$23,IF(K7=$AM$24,$AL$24,IF(K7=$AM$25,$AL$25,IF(K7=$AM$26,$AL$26,IF(K7=$AM$27,$AL$27,IF(K7=$AM$28,$AL$28,IF(K7=$AM$29,$AL$29,IF(K7=$AM$30,$AL$30,IF(K7=$AM$31,$AL$31,""))))))))))))))))))))))))))</f>
        <v/>
      </c>
      <c r="BZ7" s="95" t="str">
        <f t="shared" ref="BZ7:BZ31" si="37">IF(L7="","",IF(L7=$R$7,$Q$7,IF(L7=$R$8,$Q$8,IF(L7=$R$9,$Q$9,IF(L7=$R$10,$Q$10,IF(L7=$R$11,$Q$11,IF(L7=$R$12,$Q$12,IF(L7=$R$13,$Q$13,IF(L7=$R$14,$Q$14,IF(L7=$R$15,$Q$15,IF(L7=$R$16,$Q$16,IF(L7=$R$17,$Q$17,IF(L7=$R$18,$Q$18,IF(L7=$R$19,$Q$19,IF(L7=$R$20,$Q$20,IF(L7=$R$21,$Q$21,IF(L7=$R$22,$Q$22,IF(L7=$R$23,$Q$23,IF(L7=$R$24,$Q$24,IF(L7=$R$25,$Q$25,IF(L7=$R$26,$Q$26,IF(L7=$R$27,$Q$27,IF(L7=$R$28,$Q$28,IF(L7=$R$29,$Q$29,IF(L7=$R$30,$Q$30,IF(L7=$R$31,$Q$31,""))))))))))))))))))))))))))</f>
        <v/>
      </c>
      <c r="CA7" s="96" t="str">
        <f t="shared" ref="CA7:CA31" si="38">IF(L7="","",IF(L7=$V$7,$U$7,IF(L7=$V$8,$U$8,IF(L7=$V$9,$U$9,IF(L7=$V$10,$U$10,IF(L7=$V$11,$U$11,IF(L7=$V$12,$U$12,IF(L7=$V$13,$U$13,IF(L7=$V$14,$U$14,IF(L7=$V$15,$U$15,IF(L7=$V$16,$U$16,IF(L7=$V$17,$U$17,IF(L7=$V$18,$U$18,IF(L7=$V$19,$U$19,IF(L7=$V$20,$U$20,IF(L7=$V$21,$U$21,IF(L7=$V$22,$U$22,IF(L7=$V$23,$U$23,IF(L7=$V$24,$U$24,IF(L7=$V$25,$U$25,IF(L7=$V$26,$U$26,IF(L7=$V$27,$U$27,IF(L7=$V$28,$U$28,IF(L7=$V$29,$U$29,IF(L7=$V$30,$U$30,IF(L7=$V$31,$U$31,""))))))))))))))))))))))))))</f>
        <v/>
      </c>
      <c r="CB7" s="96" t="str">
        <f t="shared" ref="CB7:CB31" si="39">IF(L7="","",IF(L7=$Z$7,$Y$7,IF(L7=$Z$8,$Y$8,IF(L7=$Z$9,$Y$9,IF(L7=$Z$10,$Y$10,IF(L7=$Z$11,$Y$11,IF(L7=$Z$12,$Y$12,IF(L7=$Z$13,$Y$13,IF(L7=$Z$14,$Y$14,IF(L7=$Z$15,$Y$15,IF(L7=$Z$16,$Y$16,IF(L7=$Z$17,$Y$17,IF(L7=$Z$18,$Y$18,IF(L7=$Z$19,$Y$19,IF(L7=$Z$20,$Y$20,IF(L7=$Z$21,$Y$21,IF(L7=$Z$22,$Y$22,IF(L7=$Z$23,$Y$23,IF(L7=$Z$24,$Y$24,IF(L7=$Z$25,$Y$25,IF(L7=$Z$26,$Y$26,IF(L7=$Z$27,$Y$27,IF(L7=$Z$28,$Y$28,IF(L7=$Z$29,$Y$29,IF(L7=$Z$30,$Y$30,IF(L7=$Z$31,$Y$31,""))))))))))))))))))))))))))</f>
        <v/>
      </c>
      <c r="CC7" s="97" t="str">
        <f t="shared" ref="CC7:CC31" si="40">IF(L7="","",IF(L7=$AE$7,$AD$7,IF(L7=$AE$8,$AD$8,IF(L7=$AE$9,$AD$9,IF(L7=$AE$10,$AD$10,IF(L7=$AE$11,$AD$11,IF(L7=$AE$12,$AD$12,IF(L7=$AE$13,$AD$13,IF(L7=$AE$14,$AD$14,IF(L7=$AE$15,$AD$15,IF(L7=$AE$16,$AD$16,IF(L7=$AE$17,$AD$17,IF(L7=$AE$18,$AD$18,IF(L7=$AE$19,$AD$19,IF(L7=$AE$20,$AD$20,IF(L7=$AE$21,$AD$21,IF(L7=$AE$22,$AD$22,IF(L7=$AE$23,$AD$23,IF(L7=$AE$24,$AD$24,IF(L7=$AE$25,$AD$25,IF(L7=$AE$26,$AD$26,IF(L7=$AE$27,$AD$27,IF(L7=$AE$28,$AD$28,IF(L7=$AE$29,$AD$29,IF(L7=$AE$30,$AD$30,IF(L7=$AE$31,$AD$31,""))))))))))))))))))))))))))</f>
        <v>K</v>
      </c>
      <c r="CD7" s="97" t="str">
        <f t="shared" ref="CD7:CD31" si="41">IF(L7="","",IF(L7=$AI$7,$AH$7,IF(L7=$AI$8,$AH$8,IF(L7=$AI$9,$AH$9,IF(L7=$AI$10,$AH$10,IF(L7=$AI$11,$AH$11,IF(L7=$AI$12,$AH$12,IF(L7=$AI$13,$AH$13,IF(L7=$AI$14,$AH$14,IF(L7=$AI$15,$AH$15,IF(L7=$AI$16,$AH$16,IF(L7=$AI$17,$AH$17,IF(L7=$AI$18,$AH$18,IF(L7=$AI$19,$AH$19,IF(L7=$AI$20,$AH$20,IF(L7=$AI$21,$AH$21,IF(L7=$AI$22,$AH$22,IF(L7=$AI$23,$AH$23,IF(L7=$AI$24,$AH$24,IF(L7=$AI$25,$AH$25,IF(L7=$AI$26,$AH$26,IF(L7=$AI$27,$AH$27,IF(L7=$AI$28,$AH$28,IF(L7=$AI$29,$AH$29,IF(L7=$AI$30,$AH$30,IF(L7=$AI$31,$AH$31,""))))))))))))))))))))))))))</f>
        <v/>
      </c>
      <c r="CE7" s="98" t="str">
        <f t="shared" ref="CE7:CE31" si="42">IF(L7="","",IF(L7=$AM$7,$AL$7,IF(L7=$AM$8,$AL$8,IF(L7=$AM$9,$AL$9,IF(L7=$AM$10,$AL$10,IF(L7=$AM$11,$AL$11,IF(L7=$AM$12,$AL$12,IF(L7=$AM$13,$AL$13,IF(L7=$AM$14,$AL$14,IF(L7=$AM$15,$AL$15,IF(L7=$AM$16,$AL$16,IF(L7=$AM$17,$AL$17,IF(L7=$AM$18,$AL$18,IF(L7=$AM$19,$AL$19,IF(L7=$AM$20,$AL$20,IF(L7=$AM$21,$AL$21,IF(L7=$AM$22,$AL$22,IF(L7=$AM$23,$AL$23,IF(L7=$AM$24,$AL$24,IF(L7=$AM$25,$AL$25,IF(L7=$AM$26,$AL$26,IF(L7=$AM$27,$AL$27,IF(L7=$AM$28,$AL$28,IF(L7=$AM$29,$AL$29,IF(L7=$AM$30,$AL$30,IF(L7=$AM$31,$AL$31,""))))))))))))))))))))))))))</f>
        <v/>
      </c>
      <c r="CF7" s="95" t="str">
        <f t="shared" ref="CF7:CF31" si="43">IF(M7="","",IF(M7=$R$7,$Q$7,IF(M7=$R$8,$Q$8,IF(M7=$R$9,$Q$9,IF(M7=$R$10,$Q$10,IF(M7=$R$11,$Q$11,IF(M7=$R$12,$Q$12,IF(M7=$R$13,$Q$13,IF(M7=$R$14,$Q$14,IF(M7=$R$15,$Q$15,IF(M7=$R$16,$Q$16,IF(M7=$R$17,$Q$17,IF(M7=$R$18,$Q$18,IF(M7=$R$19,$Q$19,IF(M7=$R$20,$Q$20,IF(M7=$R$21,$Q$21,IF(M7=$R$22,$Q$22,IF(M7=$R$23,$Q$23,IF(M7=$R$24,$Q$24,IF(M7=$R$25,$Q$25,IF(M7=$R$26,$Q$26,IF(M7=$R$27,$Q$27,IF(M7=$R$28,$Q$28,IF(M7=$R$29,$Q$29,IF(M7=$R$30,$Q$30,IF(M7=$R$31,$Q$31,""))))))))))))))))))))))))))</f>
        <v/>
      </c>
      <c r="CG7" s="96" t="str">
        <f t="shared" ref="CG7:CG31" si="44">IF(M7="","",IF(M7=$V$7,$U$7,IF(M7=$V$8,$U$8,IF(M7=$V$9,$U$9,IF(M7=$V$10,$U$10,IF(M7=$V$11,$U$11,IF(M7=$V$12,$U$12,IF(M7=$V$13,$U$13,IF(M7=$V$14,$U$14,IF(M7=$V$15,$U$15,IF(M7=$V$16,$U$16,IF(M7=$V$17,$U$17,IF(M7=$V$18,$U$18,IF(M7=$V$19,$U$19,IF(M7=$V$20,$U$20,IF(M7=$V$21,$U$21,IF(M7=$V$22,$U$22,IF(M7=$V$23,$U$23,IF(M7=$V$24,$U$24,IF(M7=$V$25,$U$25,IF(M7=$V$26,$U$26,IF(M7=$V$27,$U$27,IF(M7=$V$28,$U$28,IF(M7=$V$29,$U$29,IF(M7=$V$30,$U$30,IF(M7=$V$31,$U$31,""))))))))))))))))))))))))))</f>
        <v/>
      </c>
      <c r="CH7" s="96" t="str">
        <f t="shared" ref="CH7:CH31" si="45">IF(M7="","",IF(M7=$Z$7,$Y$7,IF(M7=$Z$8,$Y$8,IF(M7=$Z$9,$Y$9,IF(M7=$Z$10,$Y$10,IF(M7=$Z$11,$Y$11,IF(M7=$Z$12,$Y$12,IF(M7=$Z$13,$Y$13,IF(M7=$Z$14,$Y$14,IF(M7=$Z$15,$Y$15,IF(M7=$Z$16,$Y$16,IF(M7=$Z$17,$Y$17,IF(M7=$Z$18,$Y$18,IF(M7=$Z$19,$Y$19,IF(M7=$Z$20,$Y$20,IF(M7=$Z$21,$Y$21,IF(M7=$Z$22,$Y$22,IF(M7=$Z$23,$Y$23,IF(M7=$Z$24,$Y$24,IF(M7=$Z$25,$Y$25,IF(M7=$Z$26,$Y$26,IF(M7=$Z$27,$Y$27,IF(M7=$Z$28,$Y$28,IF(M7=$Z$29,$Y$29,IF(M7=$Z$30,$Y$30,IF(M7=$Z$31,$Y$31,""))))))))))))))))))))))))))</f>
        <v/>
      </c>
      <c r="CI7" s="97" t="str">
        <f t="shared" ref="CI7:CI31" si="46">IF(M7="","",IF(M7=$AE$7,$AD$7,IF(M7=$AE$8,$AD$8,IF(M7=$AE$9,$AD$9,IF(M7=$AE$10,$AD$10,IF(M7=$AE$11,$AD$11,IF(M7=$AE$12,$AD$12,IF(M7=$AE$13,$AD$13,IF(M7=$AE$14,$AD$14,IF(M7=$AE$15,$AD$15,IF(M7=$AE$16,$AD$16,IF(M7=$AE$17,$AD$17,IF(M7=$AE$18,$AD$18,IF(M7=$AE$19,$AD$19,IF(M7=$AE$20,$AD$20,IF(M7=$AE$21,$AD$21,IF(M7=$AE$22,$AD$22,IF(M7=$AE$23,$AD$23,IF(M7=$AE$24,$AD$24,IF(M7=$AE$25,$AD$25,IF(M7=$AE$26,$AD$26,IF(M7=$AE$27,$AD$27,IF(M7=$AE$28,$AD$28,IF(M7=$AE$29,$AD$29,IF(M7=$AE$30,$AD$30,IF(M7=$AE$31,$AD$31,""))))))))))))))))))))))))))</f>
        <v/>
      </c>
      <c r="CJ7" s="97" t="str">
        <f t="shared" ref="CJ7:CJ31" si="47">IF(M7="","",IF(M7=$AI$7,$AH$7,IF(M7=$AI$8,$AH$8,IF(M7=$AI$9,$AH$9,IF(M7=$AI$10,$AH$10,IF(M7=$AI$11,$AH$11,IF(M7=$AI$12,$AH$12,IF(M7=$AI$13,$AH$13,IF(M7=$AI$14,$AH$14,IF(M7=$AI$15,$AH$15,IF(M7=$AI$16,$AH$16,IF(M7=$AI$17,$AH$17,IF(M7=$AI$18,$AH$18,IF(M7=$AI$19,$AH$19,IF(M7=$AI$20,$AH$20,IF(M7=$AI$21,$AH$21,IF(M7=$AI$22,$AH$22,IF(M7=$AI$23,$AH$23,IF(M7=$AI$24,$AH$24,IF(M7=$AI$25,$AH$25,IF(M7=$AI$26,$AH$26,IF(M7=$AI$27,$AH$27,IF(M7=$AI$28,$AH$28,IF(M7=$AI$29,$AH$29,IF(M7=$AI$30,$AH$30,IF(M7=$AI$31,$AH$31,""))))))))))))))))))))))))))</f>
        <v/>
      </c>
      <c r="CK7" s="98" t="str">
        <f t="shared" ref="CK7:CK31" si="48">IF(M7="","",IF(M7=$AM$7,$AL$7,IF(M7=$AM$8,$AL$8,IF(M7=$AM$9,$AL$9,IF(M7=$AM$10,$AL$10,IF(M7=$AM$11,$AL$11,IF(M7=$AM$12,$AL$12,IF(M7=$AM$13,$AL$13,IF(M7=$AM$14,$AL$14,IF(M7=$AM$15,$AL$15,IF(M7=$AM$16,$AL$16,IF(M7=$AM$17,$AL$17,IF(M7=$AM$18,$AL$18,IF(M7=$AM$19,$AL$19,IF(M7=$AM$20,$AL$20,IF(M7=$AM$21,$AL$21,IF(M7=$AM$22,$AL$22,IF(M7=$AM$23,$AL$23,IF(M7=$AM$24,$AL$24,IF(M7=$AM$25,$AL$25,IF(M7=$AM$26,$AL$26,IF(M7=$AM$27,$AL$27,IF(M7=$AM$28,$AL$28,IF(M7=$AM$29,$AL$29,IF(M7=$AM$30,$AL$30,IF(M7=$AM$31,$AL$31,""))))))))))))))))))))))))))</f>
        <v/>
      </c>
      <c r="CL7" s="15"/>
      <c r="CM7" s="26" t="str">
        <f>CONCATENATE(AP7,AQ7,AR7,AS7,AT7,AU7,AV7,AW7,AX7,AY7,AZ7,BA7,BB7,BC7,BD7,BE7,BF7,BG7,BH7,BI7,BJ7,BK7,BL7,BM7,BN7,BO7,BP7,BQ7,BR7,BS7,BT7,BU7,BV7,BW7,BX7,BY7,BZ7,CA7,CB7,CC7,CD7,CE7,CF7,CG7,CH7,CI7,CJ7,CK7)</f>
        <v>ΦΩ"%K</v>
      </c>
      <c r="CN7" s="27" t="str">
        <f t="shared" ref="CN7:CN31" si="49">IF(EL7="","",IF(EL7=EM7,1,IF(EL7=EN7,1,IF(EL7=EO7,1,IF(EL7=EP7,1,IF(EL7=EQ7,1,IF(EL7=ER7,1,IF(EL7=ES7,1,IF(EL7=ET7,1,IF(EL7=EU7,1,IF(EL7=EV7,1,IF(EL7=EW7,1,IF(EL7=EX7,1,IF(EL7=EY7,1,IF(EL7=EZ7,1,IF(EL7=FA7,1,IF(EL7=FB7,1,IF(EL7=FC7,1,IF(EL7=FD7,1,IF(EL7=FE7,1,IF(EL7=FF7,1,IF(EL7=FG7,1,IF(EL7=FH7,1,IF(EL7=FI7,1,IF(EL7=FJ7,1,IF(EL7=FK7,1,IF(EL7=FL7,1,IF(EL7=FM7,1,IF(EL7=FN7,1,IF(EL7=FO7,1,IF(EL7=FP7,1,IF(EL7=FQ7,1,IF(EL7=FR7,1,IF(EL7=FS7,1,IF(EL7=FT7,1,IF(EL7=FU7,1,IF(EL7=FV7,1,IF(EL7=FW7,1,IF(EL7=FX7,1,IF(EL7=FY7,1,IF(EL7=FZ7,1,IF(EL7=GA7,1,IF(EL7=GB7,1,IF(EL7=GC7,1,IF(EL7=GD7,1,IF(EL7=GE7,1,IF(EL7=GF7,1,IF(EL7=GG7,1,""))))))))))))))))))))))))))))))))))))))))))))))))</f>
        <v/>
      </c>
      <c r="CO7" s="27" t="str">
        <f t="shared" ref="CO7:CO31" si="50">IF(EM7="","",IF(EM7=EN7,1,IF(EM7=EO7,1,IF(EM7=EP7,1,IF(EM7=EQ7,1,IF(EM7=ER7,1,IF(EM7=ES7,1,IF(EM7=ET7,1,IF(EM7=EU7,1,IF(EM7=EV7,1,IF(EM7=EW7,1,IF(EM7=EX7,1,IF(EM7=EY7,1,IF(EM7=EZ7,1,IF(EM7=FA7,1,IF(EM7=FB7,1,IF(EM7=FC7,1,IF(EM7=FD7,1,IF(EM7=FE7,1,IF(EM7=FF7,1,IF(EM7=FG7,1,IF(EM7=FH7,1,IF(EM7=FI7,1,IF(EM7=FJ7,1,IF(EM7=FK7,1,IF(EM7=FL7,1,IF(EM7=FM7,1,IF(EM7=FN7,1,IF(EM7=FO7,1,IF(EM7=FP7,1,IF(EM7=FQ7,1,IF(EM7=FR7,1,IF(EM7=FS7,1,IF(EM7=FT7,1,IF(EM7=FU7,1,IF(EM7=FV7,1,IF(EM7=FW7,1,IF(EM7=FX7,1,IF(EM7=FY7,1,IF(EM7=FZ7,1,IF(EM7=GA7,1,IF(EM7=GB7,1,IF(EM7=GC7,1,IF(EM7=GD7,1,IF(EM7=GE7,1,IF(EM7=GF7,1,IF(EM7=GG7,1,"")))))))))))))))))))))))))))))))))))))))))))))))</f>
        <v/>
      </c>
      <c r="CP7" s="27" t="str">
        <f t="shared" ref="CP7:CP31" si="51">IF(EN7="","",IF(EN7=EO7,1,IF(EN7=EP7,1,IF(EN7=EQ7,1,IF(EN7=ER7,1,IF(EN7=ES7,1,IF(EN7=ET7,1,IF(EN7=EU7,1,IF(EN7=EV7,1,IF(EN7=EW7,1,IF(EN7=EX7,1,IF(EN7=EY7,1,IF(EN7=EZ7,1,IF(EN7=FA7,1,IF(EN7=FB7,1,IF(EN7=FC7,1,IF(EN7=FD7,1,IF(EN7=FE7,1,IF(EN7=FF7,1,IF(EN7=FG7,1,IF(EN7=FH7,1,IF(EN7=FI7,1,IF(EN7=FJ7,1,IF(EN7=FK7,1,IF(EN7=FL7,1,IF(EN7=FM7,1,IF(EN7=FN7,1,IF(EN7=FO7,1,IF(EN7=FP7,1,IF(EN7=FQ7,1,IF(EN7=FR7,1,IF(EN7=FS7,1,IF(EN7=FT7,1,IF(EN7=FU7,1,IF(EN7=FV7,1,IF(EN7=FW7,1,IF(EN7=FX7,1,IF(EN7=FY7,1,IF(EN7=FZ7,1,IF(EN7=GA7,1,IF(EN7=GB7,1,IF(EN7=GC7,1,IF(EN7=GD7,1,IF(EN7=GE7,1,IF(EN7=GF7,1,IF(EN7=GG7,1,""))))))))))))))))))))))))))))))))))))))))))))))</f>
        <v/>
      </c>
      <c r="CQ7" s="27" t="str">
        <f t="shared" ref="CQ7:CQ31" si="52">IF(EO7="","",IF(EO7=EP7,1,IF(EO7=EQ7,1,IF(EO7=ER7,1,IF(EO7=ES7,1,IF(EO7=ET7,1,IF(EO7=EU7,1,IF(EO7=EV7,1,IF(EO7=EW7,1,IF(EO7=EX7,1,IF(EO7=EY7,1,IF(EO7=EZ7,1,IF(EO7=FA7,1,IF(EO7=FB7,1,IF(EO7=FC7,1,IF(EO7=FD7,1,IF(EO7=FE7,1,IF(EO7=FF7,1,IF(EO7=FG7,1,IF(EO7=FH7,1,IF(EO7=FI7,1,IF(EO7=FJ7,1,IF(EO7=FK7,1,IF(EO7=FL7,1,IF(EO7=FM7,1,IF(EO7=FN7,1,IF(EO7=FO7,1,IF(EO7=FP7,1,IF(EO7=FQ7,1,IF(EO7=FR7,1,IF(EO7=FS7,1,IF(EO7=FT7,1,IF(EO7=FU7,1,IF(EO7=FV7,1,IF(EO7=FW7,1,IF(EO7=FX7,1,IF(EO7=FY7,1,IF(EO7=FZ7,1,IF(EO7=GA7,1,IF(EO7=GB7,1,IF(EO7=GC7,1,IF(EO7=GD7,1,IF(EO7=GE7,1,IF(EO7=GF7,1,IF(EO7=GG7,1,"")))))))))))))))))))))))))))))))))))))))))))))</f>
        <v/>
      </c>
      <c r="CR7" s="27" t="str">
        <f t="shared" ref="CR7:CR31" si="53">IF(EP7="","",IF(EP7=EQ7,1,IF(EP7=ER7,1,IF(EP7=ES7,1,IF(EP7=ET7,1,IF(EP7=EU7,1,IF(EP7=EV7,1,IF(EP7=EW7,1,IF(EP7=EX7,1,IF(EP7=EY7,1,IF(EP7=EZ7,1,IF(EP7=FA7,1,IF(EP7=FB7,1,IF(EP7=FC7,1,IF(EP7=FD7,1,IF(EP7=FE7,1,IF(EP7=FF7,1,IF(EP7=FG7,1,IF(EP7=FH7,1,IF(EP7=FI7,1,IF(EP7=FJ7,1,IF(EP7=FK7,1,IF(EP7=FL7,1,IF(EP7=FM7,1,IF(EP7=FN7,1,IF(EP7=FO7,1,IF(EP7=FP7,1,IF(EP7=FQ7,1,IF(EP7=FR7,1,IF(EP7=FS7,1,IF(EP7=FT7,1,IF(EP7=FU7,1,IF(EP7=FV7,1,IF(EP7=FW7,1,IF(EP7=FX7,1,IF(EP7=FY7,1,IF(EP7=FZ7,1,IF(EP7=GA7,1,IF(EP7=GB7,1,IF(EP7=GC7,1,IF(EP7=GD7,1,IF(EP7=GE7,1,IF(EP7=GF7,1,IF(EP7=GG7,1,""))))))))))))))))))))))))))))))))))))))))))))</f>
        <v/>
      </c>
      <c r="CS7" s="27" t="str">
        <f t="shared" ref="CS7:CS31" si="54">IF(EQ7="","",IF(EQ7=ER7,1,IF(EQ7=ES7,1,IF(EQ7=ET7,1,IF(EQ7=EU7,1,IF(EQ7=EV7,1,IF(EQ7=EW7,1,IF(EQ7=EX7,1,IF(EQ7=EY7,1,IF(EQ7=EZ7,1,IF(EQ7=FA7,1,IF(EQ7=FB7,1,IF(EQ7=FC7,1,IF(EQ7=FD7,1,IF(EQ7=FE7,1,IF(EQ7=FF7,1,IF(EQ7=FG7,1,IF(EQ7=FH7,1,IF(EQ7=FI7,1,IF(EQ7=FJ7,1,IF(EQ7=FK7,1,IF(EQ7=FL7,1,IF(EQ7=FM7,1,IF(EQ7=FN7,1,IF(EQ7=FO7,1,IF(EQ7=FP7,1,IF(EQ7=FQ7,1,IF(EQ7=FR7,1,IF(EQ7=FS7,1,IF(EQ7=FT7,1,IF(EQ7=FU7,1,IF(EQ7=FV7,1,IF(EQ7=FW7,1,IF(EQ7=FX7,1,IF(EQ7=FY7,1,IF(EQ7=FZ7,1,IF(EQ7=GA7,1,IF(EQ7=GB7,1,IF(EQ7=GC7,1,IF(EQ7=GD7,1,IF(EQ7=GE7,1,IF(EQ7=GF7,1,IF(EQ7=GG7,1,"")))))))))))))))))))))))))))))))))))))))))))</f>
        <v/>
      </c>
      <c r="CT7" s="27" t="str">
        <f t="shared" ref="CT7:CT31" si="55">IF(ER7="","",IF(ER7=ES7,1,IF(ER7=ET7,1,IF(ER7=EU7,1,IF(ER7=EV7,1,IF(ER7=EW7,1,IF(ER7=EX7,1,IF(ER7=EY7,1,IF(ER7=EZ7,1,IF(ER7=FA7,1,IF(ER7=FB7,1,IF(ER7=FC7,1,IF(ER7=FD7,1,IF(ER7=FE7,1,IF(ER7=FF7,1,IF(ER7=FG7,1,IF(ER7=FH7,1,IF(ER7=FI7,1,IF(ER7=FJ7,1,IF(ER7=FK7,1,IF(ER7=FL7,1,IF(ER7=FM7,1,IF(ER7=FN7,1,IF(ER7=FO7,1,IF(ER7=FP7,1,IF(ER7=FQ7,1,IF(ER7=FR7,1,IF(ER7=FS7,1,IF(ER7=FT7,1,IF(ER7=FU7,1,IF(ER7=FV7,1,IF(ER7=FW7,1,IF(ER7=FX7,1,IF(ER7=FY7,1,IF(ER7=FZ7,1,IF(ER7=GA7,1,IF(ER7=GB7,1,IF(ER7=GC7,1,IF(ER7=GD7,1,IF(ER7=GE7,1,IF(ER7=GF7,1,IF(ER7=GG7,1,""))))))))))))))))))))))))))))))))))))))))))</f>
        <v/>
      </c>
      <c r="CU7" s="27" t="str">
        <f t="shared" ref="CU7:CU31" si="56">IF(ES7="","",IF(ES7=ET7,1,IF(ES7=EU7,1,IF(ES7=EV7,1,IF(ES7=EW7,1,IF(ES7=EX7,1,IF(ES7=EY7,1,IF(ES7=EZ7,1,IF(ES7=FA7,1,IF(ES7=FB7,1,IF(ES7=FC7,1,IF(ES7=FD7,1,IF(ES7=FE7,1,IF(ES7=FF7,1,IF(ES7=FG7,1,IF(ES7=FH7,1,IF(ES7=FI7,1,IF(ES7=FJ7,1,IF(ES7=FK7,1,IF(ES7=FL7,1,IF(ES7=FM7,1,IF(ES7=FN7,1,IF(ES7=FO7,1,IF(ES7=FP7,1,IF(ES7=FQ7,1,IF(ES7=FR7,1,IF(ES7=FS7,1,IF(ES7=FT7,1,IF(ES7=FU7,1,IF(ES7=FV7,1,IF(ES7=FW7,1,IF(ES7=FX7,1,IF(ES7=FY7,1,IF(ES7=FZ7,1,IF(ES7=GA7,1,IF(ES7=GB7,1,IF(ES7=GC7,1,IF(ES7=GD7,1,IF(ES7=GE7,1,IF(ES7=GF7,1,IF(ES7=GG7,1,"")))))))))))))))))))))))))))))))))))))))))</f>
        <v/>
      </c>
      <c r="CV7" s="27" t="str">
        <f t="shared" ref="CV7:CV31" si="57">IF(ET7="","",IF(ET7=EU7,1,IF(ET7=EV7,1,IF(ET7=EW7,1,IF(ET7=EX7,1,IF(ET7=EY7,1,IF(ET7=EZ7,1,IF(ET7=FA7,1,IF(ET7=FB7,1,IF(ET7=FC7,1,IF(ET7=FD7,1,IF(ET7=FE7,1,IF(ET7=FF7,1,IF(ET7=FG7,1,IF(ET7=FH7,1,IF(ET7=FI7,1,IF(ET7=FJ7,1,IF(ET7=FK7,1,IF(ET7=FL7,1,IF(ET7=FM7,1,IF(ET7=FN7,1,IF(ET7=FO7,1,IF(ET7=FP7,1,IF(ET7=FQ7,1,IF(ET7=FR7,1,IF(ET7=FS7,1,IF(ET7=FT7,1,IF(ET7=FU7,1,IF(ET7=FV7,1,IF(ET7=FW7,1,IF(ET7=FX7,1,IF(ET7=FY7,1,IF(ET7=FZ7,1,IF(ET7=GA7,1,IF(ET7=GB7,1,IF(ET7=GC7,1,IF(ET7=GD7,1,IF(ET7=GE7,1,IF(ET7=GF7,1,IF(ET7=GG7,1,""))))))))))))))))))))))))))))))))))))))))</f>
        <v/>
      </c>
      <c r="CW7" s="27" t="str">
        <f t="shared" ref="CW7:CW31" si="58">IF(EU7="","",IF(EU7=EV7,1,IF(EU7=EW7,1,IF(EU7=EX7,1,IF(EU7=EY7,1,IF(EU7=EZ7,1,IF(EU7=FA7,1,IF(EU7=FB7,1,IF(EU7=FC7,1,IF(EU7=FD7,1,IF(EU7=FE7,1,IF(EU7=FF7,1,IF(EU7=FG7,1,IF(EU7=FH7,1,IF(EU7=FI7,1,IF(EU7=FJ7,1,IF(EU7=FK7,1,IF(EU7=FL7,1,IF(EU7=FM7,1,IF(EU7=FN7,1,IF(EU7=FO7,1,IF(EU7=FP7,1,IF(EU7=FQ7,1,IF(EU7=FR7,1,IF(EU7=FS7,1,IF(EU7=FT7,1,IF(EU7=FU7,1,IF(EU7=FV7,1,IF(EU7=FW7,1,IF(EU7=FX7,1,IF(EU7=FY7,1,IF(EU7=FZ7,1,IF(EU7=GA7,1,IF(EU7=GB7,1,IF(EU7=GC7,1,IF(EU7=GD7,1,IF(EU7=GE7,1,IF(EU7=GF7,1,IF(EU7=GG7,1,"")))))))))))))))))))))))))))))))))))))))</f>
        <v/>
      </c>
      <c r="CX7" s="27" t="str">
        <f t="shared" ref="CX7:CX31" si="59">IF(EV7="","",IF(EV7=EW7,1,IF(EV7=EX7,1,IF(EV7=EY7,1,IF(EV7=EZ7,1,IF(EV7=FA7,1,IF(EV7=FB7,1,IF(EV7=FC7,1,IF(EV7=FD7,1,IF(EV7=FE7,1,IF(EV7=FF7,1,IF(EV7=FG7,1,IF(EV7=FH7,1,IF(EV7=FI7,1,IF(EV7=FJ7,1,IF(EV7=FK7,1,IF(EV7=FL7,1,IF(EV7=FM7,1,IF(EV7=FN7,1,IF(EV7=FO7,1,IF(EV7=FP7,1,IF(EV7=FQ7,1,IF(EV7=FR7,1,IF(EV7=FS7,1,IF(EV7=FT7,1,IF(EV7=FU7,1,IF(EV7=FV7,1,IF(EV7=FW7,1,IF(EV7=FX7,1,IF(EV7=FY7,1,IF(EV7=FZ7,1,IF(EV7=GA7,1,IF(EV7=GB7,1,IF(EV7=GC7,1,IF(EV7=GD7,1,IF(EV7=GE7,1,IF(EV7=GF7,1,IF(EV7=GG7,1,""))))))))))))))))))))))))))))))))))))))</f>
        <v/>
      </c>
      <c r="CY7" s="27" t="str">
        <f t="shared" ref="CY7:CY31" si="60">IF(EW7="","",IF(EW7=EX7,1,IF(EW7=EY7,1,IF(EW7=EZ7,1,IF(EW7=FA7,1,IF(EW7=FB7,1,IF(EW7=FC7,1,IF(EW7=FD7,1,IF(EW7=FE7,1,IF(EW7=FF7,1,IF(EW7=FG7,1,IF(EW7=FH7,1,IF(EW7=FI7,1,IF(EW7=FJ7,1,IF(EW7=FK7,1,IF(EW7=FL7,1,IF(EW7=FM7,1,IF(EW7=FN7,1,IF(EW7=FO7,1,IF(EW7=FP7,1,IF(EW7=FQ7,1,IF(EW7=FR7,1,IF(EW7=FS7,1,IF(EW7=FT7,1,IF(EW7=FU7,1,IF(EW7=FV7,1,IF(EW7=FW7,1,IF(EW7=FX7,1,IF(EW7=FY7,1,IF(EW7=FZ7,1,IF(EW7=GA7,1,IF(EW7=GB7,1,IF(EW7=GC7,1,IF(EW7=GD7,1,IF(EW7=GE7,1,IF(EW7=GF7,1,IF(EW7=GG7,1,"")))))))))))))))))))))))))))))))))))))</f>
        <v/>
      </c>
      <c r="CZ7" s="27" t="str">
        <f t="shared" ref="CZ7:CZ31" si="61">IF(EX7="","",IF(EX7=EY7,1,IF(EX7=EZ7,1,IF(EX7=FA7,1,IF(EX7=FB7,1,IF(EX7=FC7,1,IF(EX7=FD7,1,IF(EX7=FE7,1,IF(EX7=FF7,1,IF(EX7=FG7,1,IF(EX7=FH7,1,IF(EX7=FI7,1,IF(EX7=FJ7,1,IF(EX7=FK7,1,IF(EX7=FL7,1,IF(EX7=FM7,1,IF(EX7=FN7,1,IF(EX7=FO7,1,IF(EX7=FP7,1,IF(EX7=FQ7,1,IF(EX7=FR7,1,IF(EX7=FS7,1,IF(EX7=FT7,1,IF(EX7=FU7,1,IF(EX7=FV7,1,IF(EX7=FW7,1,IF(EX7=FX7,1,IF(EX7=FY7,1,IF(EX7=FZ7,1,IF(EX7=GA7,1,IF(EX7=GB7,1,IF(EX7=GC7,1,IF(EX7=GD7,1,IF(EX7=GE7,1,IF(EX7=GF7,1,IF(EX7=GG7,1,""))))))))))))))))))))))))))))))))))))</f>
        <v/>
      </c>
      <c r="DA7" s="27" t="str">
        <f t="shared" ref="DA7:DA31" si="62">IF(EY7="","",IF(EY7=EZ7,1,IF(EY7=FA7,1,IF(EY7=FB7,1,IF(EY7=FC7,1,IF(EY7=FD7,1,IF(EY7=FE7,1,IF(EY7=FF7,1,IF(EY7=FG7,1,IF(EY7=FH7,1,IF(EY7=FI7,1,IF(EY7=FJ7,1,IF(EY7=FK7,1,IF(EY7=FL7,1,IF(EY7=FM7,1,IF(EY7=FN7,1,IF(EY7=FO7,1,IF(EY7=FP7,1,IF(EY7=FQ7,1,IF(EY7=FR7,1,IF(EY7=FS7,1,IF(EY7=FT7,1,IF(EY7=FU7,1,IF(EY7=FV7,1,IF(EY7=FW7,1,IF(EY7=FX7,1,IF(EY7=FY7,1,IF(EY7=FZ7,1,IF(EY7=GA7,1,IF(EY7=GB7,1,IF(EY7=GC7,1,IF(EY7=GD7,1,IF(EY7=GE7,1,IF(EY7=GF7,1,IF(EY7=GG7,1,"")))))))))))))))))))))))))))))))))))</f>
        <v/>
      </c>
      <c r="DB7" s="27" t="str">
        <f t="shared" ref="DB7:DB31" si="63">IF(EZ7="","",IF(EZ7=FA7,1,IF(EZ7=FB7,1,IF(EZ7=FC7,1,IF(EZ7=FD7,1,IF(EZ7=FE7,1,IF(EZ7=FF7,1,IF(EZ7=FG7,1,IF(EZ7=FH7,1,IF(EZ7=FI7,1,IF(EZ7=FJ7,1,IF(EZ7=FK7,1,IF(EZ7=FL7,1,IF(EZ7=FM7,1,IF(EZ7=FN7,1,IF(EZ7=FO7,1,IF(EZ7=FP7,1,IF(EZ7=FQ7,1,IF(EZ7=FR7,1,IF(EZ7=FS7,1,IF(EZ7=FT7,1,IF(EZ7=FU7,1,IF(EZ7=FV7,1,IF(EZ7=FW7,1,IF(EZ7=FX7,1,IF(EZ7=FY7,1,IF(EZ7=FZ7,1,IF(EZ7=GA7,1,IF(EZ7=GB7,1,IF(EZ7=GC7,1,IF(EZ7=GD7,1,IF(EZ7=GE7,1,IF(EZ7=GF7,1,IF(EZ7=GG7,1,""))))))))))))))))))))))))))))))))))</f>
        <v/>
      </c>
      <c r="DC7" s="27" t="str">
        <f t="shared" ref="DC7:DC31" si="64">IF(FA7="","",IF(FA7=FB7,1,IF(FA7=FC7,1,IF(FA7=FD7,1,IF(FA7=FE7,1,IF(FA7=FF7,1,IF(FA7=FG7,1,IF(FA7=FH7,1,IF(FA7=FI7,1,IF(FA7=FJ7,1,IF(FA7=FK7,1,IF(FA7=FL7,1,IF(FA7=FM7,1,IF(FA7=FN7,1,IF(FA7=FO7,1,IF(FA7=FP7,1,IF(FA7=FQ7,1,IF(FA7=FR7,1,IF(FA7=FS7,1,IF(FA7=FT7,1,IF(FA7=FU7,1,IF(FA7=FV7,1,IF(FA7=FW7,1,IF(FA7=FX7,1,IF(FA7=FY7,1,IF(FA7=FZ7,1,IF(FA7=GA7,1,IF(FA7=GB7,1,IF(FA7=GC7,1,IF(FA7=GD7,1,IF(FA7=GE7,1,IF(FA7=GF7,1,IF(FA7=GG7,1,"")))))))))))))))))))))))))))))))))</f>
        <v/>
      </c>
      <c r="DD7" s="27" t="str">
        <f t="shared" ref="DD7:DD31" si="65">IF(FB7="","",IF(FB7=FC7,1,IF(FB7=FD7,1,IF(FB7=FE7,1,IF(FB7=FF7,1,IF(FB7=FG7,1,IF(FB7=FH7,1,IF(FB7=FI7,1,IF(FB7=FJ7,1,IF(FB7=FK7,1,IF(FB7=FL7,1,IF(FB7=FM7,1,IF(FB7=FN7,1,IF(FB7=FO7,1,IF(FB7=FP7,1,IF(FB7=FQ7,1,IF(FB7=FR7,1,IF(FB7=FS7,1,IF(FB7=FT7,1,IF(FB7=FU7,1,IF(FB7=FV7,1,IF(FB7=FW7,1,IF(FB7=FX7,1,IF(FB7=FY7,1,IF(FB7=FZ7,1,IF(FB7=GA7,1,IF(FB7=GB7,1,IF(FB7=GC7,1,IF(FB7=GD7,1,IF(FB7=GE7,1,IF(FB7=GF7,1,IF(FB7=GG7,1,""))))))))))))))))))))))))))))))))</f>
        <v/>
      </c>
      <c r="DE7" s="27" t="str">
        <f t="shared" ref="DE7:DE31" si="66">IF(FC7="","",IF(FC7=FD7,1,IF(FC7=FE7,1,IF(FC7=FF7,1,IF(FC7=FG7,1,IF(FC7=FH7,1,IF(FC7=FI7,1,IF(FC7=FJ7,1,IF(FC7=FK7,1,IF(FC7=FL7,1,IF(FC7=FM7,1,IF(FC7=FN7,1,IF(FC7=FO7,1,IF(FC7=FP7,1,IF(FC7=FQ7,1,IF(FC7=FR7,1,IF(FC7=FS7,1,IF(FC7=FT7,1,IF(FC7=FU7,1,IF(FC7=FV7,1,IF(FC7=FW7,1,IF(FC7=FX7,1,IF(FC7=FY7,1,IF(FC7=FZ7,1,IF(FC7=GA7,1,IF(FC7=GB7,1,IF(FC7=GC7,1,IF(FC7=GD7,1,IF(FC7=GE7,1,IF(FC7=GF7,1,IF(FC7=GG7,1,"")))))))))))))))))))))))))))))))</f>
        <v/>
      </c>
      <c r="DF7" s="27" t="str">
        <f t="shared" ref="DF7:DF31" si="67">IF(FD7="","",IF(FD7=FE7,1,IF(FD7=FF7,1,IF(FD7=FG7,1,IF(FD7=FH7,1,IF(FD7=FI7,1,IF(FD7=FJ7,1,IF(FD7=FK7,1,IF(FD7=FL7,1,IF(FD7=FM7,1,IF(FD7=FN7,1,IF(FD7=FO7,1,IF(FD7=FP7,1,IF(FD7=FQ7,1,IF(FD7=FR7,1,IF(FD7=FS7,1,IF(FD7=FT7,1,IF(FD7=FU7,1,IF(FD7=FV7,1,IF(FD7=FW7,1,IF(FD7=FX7,1,IF(FD7=FY7,1,IF(FD7=FZ7,1,IF(FD7=GA7,1,IF(FD7=GB7,1,IF(FD7=GC7,1,IF(FD7=GD7,1,IF(FD7=GE7,1,IF(FD7=GF7,1,IF(FD7=GG7,1,""))))))))))))))))))))))))))))))</f>
        <v/>
      </c>
      <c r="DG7" s="27" t="str">
        <f t="shared" ref="DG7:DG31" si="68">IF(FE7="","",IF(FE7=FF7,1,IF(FE7=FG7,1,IF(FE7=FH7,1,IF(FE7=FI7,1,IF(FE7=FJ7,1,IF(FE7=FK7,1,IF(FE7=FL7,1,IF(FE7=FM7,1,IF(FE7=FN7,1,IF(FE7=FO7,1,IF(FE7=FP7,1,IF(FE7=FQ7,1,IF(FE7=FR7,1,IF(FE7=FS7,1,IF(FE7=FT7,1,IF(FE7=FU7,1,IF(FE7=FV7,1,IF(FE7=FW7,1,IF(FE7=FX7,1,IF(FE7=FY7,1,IF(FE7=FZ7,1,IF(FE7=GA7,1,IF(FE7=GB7,1,IF(FE7=GC7,1,IF(FE7=GD7,1,IF(FE7=GE7,1,IF(FE7=GF7,1,IF(FE7=GG7,1,"")))))))))))))))))))))))))))))</f>
        <v/>
      </c>
      <c r="DH7" s="27" t="str">
        <f t="shared" ref="DH7:DH31" si="69">IF(FF7="","",IF(FF7=FG7,1,IF(FF7=FH7,1,IF(FF7=FI7,1,IF(FF7=FJ7,1,IF(FF7=FK7,1,IF(FF7=FL7,1,IF(FF7=FM7,1,IF(FF7=FN7,1,IF(FF7=FO7,1,IF(FF7=FP7,1,IF(FF7=FQ7,1,IF(FF7=FR7,1,IF(FF7=FS7,1,IF(FF7=FT7,1,IF(FF7=FU7,1,IF(FF7=FV7,1,IF(FF7=FW7,1,IF(FF7=FX7,1,IF(FF7=FY7,1,IF(FF7=FZ7,1,IF(FF7=GA7,1,IF(FF7=GB7,1,IF(FF7=GC7,1,IF(FF7=GD7,1,IF(FF7=GE7,1,IF(FF7=GF7,1,IF(FF7=GG7,1,""))))))))))))))))))))))))))))</f>
        <v/>
      </c>
      <c r="DI7" s="27" t="str">
        <f t="shared" ref="DI7:DI31" si="70">IF(FG7="","",IF(FG7=FH7,1,IF(FG7=FI7,1,IF(FG7=FJ7,1,IF(FG7=FK7,1,IF(FG7=FL7,1,IF(FG7=FM7,1,IF(FG7=FN7,1,IF(FG7=FO7,1,IF(FG7=FP7,1,IF(FG7=FQ7,1,IF(FG7=FR7,1,IF(FG7=FS7,1,IF(FG7=FT7,1,IF(FG7=FU7,1,IF(FG7=FV7,1,IF(FG7=FW7,1,IF(FG7=FX7,1,IF(FG7=FY7,1,IF(FG7=FZ7,1,IF(FG7=GA7,1,IF(FG7=GB7,1,IF(FG7=GC7,1,IF(FG7=GD7,1,IF(FG7=GE7,1,IF(FG7=GF7,1,IF(FG7=GG7,1,"")))))))))))))))))))))))))))</f>
        <v/>
      </c>
      <c r="DJ7" s="27" t="str">
        <f t="shared" ref="DJ7:DJ31" si="71">IF(FH7="","",IF(FH7=FI7,1,IF(FH7=FJ7,1,IF(FH7=FK7,1,IF(FH7=FL7,1,IF(FH7=FM7,1,IF(FH7=FN7,1,IF(FH7=FO7,1,IF(FH7=FP7,1,IF(FH7=FQ7,1,IF(FH7=FR7,1,IF(FH7=FS7,1,IF(FH7=FT7,1,IF(FH7=FU7,1,IF(FH7=FV7,1,IF(FH7=FW7,1,IF(FH7=FX7,1,IF(FH7=FY7,1,IF(FH7=FZ7,1,IF(FH7=GA7,1,IF(FH7=GB7,1,IF(FH7=GC7,1,IF(FH7=GD7,1,IF(FH7=GE7,1,IF(FH7=GF7,1,IF(FH7=GG7,1,""))))))))))))))))))))))))))</f>
        <v/>
      </c>
      <c r="DK7" s="27" t="str">
        <f t="shared" ref="DK7:DK31" si="72">IF(FI7="","",IF(FI7=FJ7,1,IF(FI7=FK7,1,IF(FI7=FL7,1,IF(FI7=FM7,1,IF(FI7=FN7,1,IF(FI7=FO7,1,IF(FI7=FP7,1,IF(FI7=FQ7,1,IF(FI7=FR7,1,IF(FI7=FS7,1,IF(FI7=FT7,1,IF(FI7=FU7,1,IF(FI7=FV7,1,IF(FI7=FW7,1,IF(FI7=FX7,1,IF(FI7=FY7,1,IF(FI7=FZ7,1,IF(FI7=GA7,1,IF(FI7=GB7,1,IF(FI7=GC7,1,IF(FI7=GD7,1,IF(FI7=GE7,1,IF(FI7=GF7,1,IF(FI7=GG7,1,"")))))))))))))))))))))))))</f>
        <v/>
      </c>
      <c r="DL7" s="27" t="str">
        <f t="shared" ref="DL7:DL31" si="73">IF(FJ7="","",IF(FJ7=FK7,1,IF(FJ7=FL7,1,IF(FJ7=FM7,1,IF(FJ7=FN7,1,IF(FJ7=FO7,1,IF(FJ7=FP7,1,IF(FJ7=FQ7,1,IF(FJ7=FR7,1,IF(FJ7=FS7,1,IF(FJ7=FT7,1,IF(FJ7=FU7,1,IF(FJ7=FV7,1,IF(FJ7=FW7,1,IF(FJ7=FX7,1,IF(FJ7=FY7,1,IF(FJ7=FZ7,1,IF(FJ7=GA7,1,IF(FJ7=GB7,1,IF(FJ7=GC7,1,IF(FJ7=GD7,1,IF(FJ7=GE7,1,IF(FJ7=GF7,1,IF(FJ7=GG7,1,""))))))))))))))))))))))))</f>
        <v/>
      </c>
      <c r="DM7" s="27" t="str">
        <f t="shared" ref="DM7:DM31" si="74">IF(FK7="","",IF(FK7=FL7,1,IF(FK7=FM7,1,IF(FK7=FN7,1,IF(FK7=FO7,1,IF(FK7=FP7,1,IF(FK7=FQ7,1,IF(FK7=FR7,1,IF(FK7=FS7,1,IF(FK7=FT7,1,IF(FK7=FU7,1,IF(FK7=FV7,1,IF(FK7=FW7,1,IF(FK7=FX7,1,IF(FK7=FY7,1,IF(FK7=FZ7,1,IF(FK7=GA7,1,IF(FK7=GB7,1,IF(FK7=GC7,1,IF(FK7=GD7,1,IF(FK7=GE7,1,IF(FK7=GF7,1,IF(FK7=GG7,1,"")))))))))))))))))))))))</f>
        <v/>
      </c>
      <c r="DN7" s="27" t="str">
        <f t="shared" ref="DN7:DN31" si="75">IF(FL7="","",IF(FL7=FM7,1,IF(FL7=FN7,1,IF(FL7=FO7,1,IF(FL7=FP7,1,IF(FL7=FQ7,1,IF(FL7=FR7,1,IF(FL7=FS7,1,IF(FL7=FT7,1,IF(FL7=FU7,1,IF(FL7=FV7,1,IF(FL7=FW7,1,IF(FL7=FX7,1,IF(FL7=FY7,1,IF(FL7=FZ7,1,IF(FL7=GA7,1,IF(FL7=GB7,1,IF(FL7=GC7,1,IF(FL7=GD7,1,IF(FL7=GE7,1,IF(FL7=GF7,1,IF(FL7=GG7,1,""))))))))))))))))))))))</f>
        <v/>
      </c>
      <c r="DO7" s="27" t="str">
        <f t="shared" ref="DO7:DO31" si="76">IF(FM7="","",IF(FM7=FN7,1,IF(FM7=FO7,1,IF(FM7=FP7,1,IF(FM7=FQ7,1,IF(FM7=FR7,1,IF(FM7=FS7,1,IF(FM7=FT7,1,IF(FM7=FU7,1,IF(FM7=FV7,1,IF(FM7=FW7,1,IF(FM7=FX7,1,IF(FM7=FY7,1,IF(FM7=FZ7,1,IF(FM7=GA7,1,IF(FM7=GB7,1,IF(FM7=GC7,1,IF(FM7=GD7,1,IF(FM7=GE7,1,IF(FM7=GF7,1,IF(FM7=GG7,1,"")))))))))))))))))))))</f>
        <v/>
      </c>
      <c r="DP7" s="27" t="str">
        <f t="shared" ref="DP7:DP31" si="77">IF(FN7="","",IF(FN7=FO7,1,IF(FN7=FP7,1,IF(FN7=FQ7,1,IF(FN7=FR7,1,IF(FN7=FS7,1,IF(FN7=FT7,1,IF(FN7=FU7,1,IF(FN7=FV7,1,IF(FN7=FW7,1,IF(FN7=FX7,1,IF(FN7=FY7,1,IF(FN7=FZ7,1,IF(FN7=GA7,1,IF(FN7=GB7,1,IF(FN7=GC7,1,IF(FN7=GD7,1,IF(FN7=GE7,1,IF(FN7=GF7,1,IF(FN7=GG7,1,""))))))))))))))))))))</f>
        <v/>
      </c>
      <c r="DQ7" s="27" t="str">
        <f t="shared" ref="DQ7:DQ31" si="78">IF(FO7="","",IF(FO7=FP7,1,IF(FO7=FQ7,1,IF(FO7=FR7,1,IF(FO7=FS7,1,IF(FO7=FT7,1,IF(FO7=FU7,1,IF(FO7=FV7,1,IF(FO7=FW7,1,IF(FO7=FX7,1,IF(FO7=FY7,1,IF(FO7=FZ7,1,IF(FO7=GA7,1,IF(FO7=GB7,1,IF(FO7=GC7,1,IF(FO7=GD7,1,IF(FO7=GE7,1,IF(FO7=GF7,1,IF(FO7=GG7,1,"")))))))))))))))))))</f>
        <v/>
      </c>
      <c r="DR7" s="27" t="str">
        <f t="shared" ref="DR7:DR31" si="79">IF(FP7="","",IF(FP7=FQ7,1,IF(FP7=FR7,1,IF(FP7=FS7,1,IF(FP7=FT7,1,IF(FP7=FU7,1,IF(FP7=FV7,1,IF(FP7=FW7,1,IF(FP7=FX7,1,IF(FP7=FY7,1,IF(FP7=FZ7,1,IF(FP7=GA7,1,IF(FP7=GB7,1,IF(FP7=GC7,1,IF(FP7=GD7,1,IF(FP7=GE7,1,IF(FP7=GF7,1,IF(FP7=GG7,1,""))))))))))))))))))</f>
        <v/>
      </c>
      <c r="DS7" s="27" t="str">
        <f t="shared" ref="DS7:DS31" si="80">IF(FQ7="","",IF(FQ7=FR7,1,IF(FQ7=FS7,1,IF(FQ7=FT7,1,IF(FQ7=FU7,1,IF(FQ7=FV7,1,IF(FQ7=FW7,1,IF(FQ7=FX7,1,IF(FQ7=FY7,1,IF(FQ7=FZ7,1,IF(FQ7=GA7,1,IF(FQ7=GB7,1,IF(FQ7=GC7,1,IF(FQ7=GD7,1,IF(FQ7=GE7,1,IF(FQ7=GF7,1,IF(FQ7=GG7,1,"")))))))))))))))))</f>
        <v/>
      </c>
      <c r="DT7" s="27" t="str">
        <f t="shared" ref="DT7:DT31" si="81">IF(FR7="","",IF(FR7=FS7,1,IF(FR7=FT7,1,IF(FR7=FU7,1,IF(FR7=FV7,1,IF(FR7=FW7,1,IF(FR7=FX7,1,IF(FR7=FY7,1,IF(FR7=FZ7,1,IF(FR7=GA7,1,IF(FR7=GB7,1,IF(FR7=GC7,1,IF(FR7=GD7,1,IF(FR7=GE7,1,IF(FR7=GF7,1,IF(FR7=GG7,1,""))))))))))))))))</f>
        <v/>
      </c>
      <c r="DU7" s="27" t="str">
        <f t="shared" ref="DU7:DU31" si="82">IF(FS7="","",IF(FS7=FT7,1,IF(FS7=FU7,1,IF(FS7=FV7,1,IF(FS7=FW7,1,IF(FS7=FX7,1,IF(FS7=FY7,1,IF(FS7=FZ7,1,IF(FS7=GA7,1,IF(FS7=GB7,1,IF(FS7=GC7,1,IF(FS7=GD7,1,IF(FS7=GE7,1,IF(FS7=GF7,1,IF(FS7=GG7,1,"")))))))))))))))</f>
        <v/>
      </c>
      <c r="DV7" s="27" t="str">
        <f t="shared" ref="DV7:DV31" si="83">IF(FT7="","",IF(FT7=FU7,1,IF(FT7=FV7,1,IF(FT7=FW7,1,IF(FT7=FX7,1,IF(FT7=FY7,1,IF(FT7=FZ7,1,IF(FT7=GA7,1,IF(FT7=GB7,1,IF(FT7=GC7,1,IF(FT7=GD7,1,IF(FT7=GE7,1,IF(FT7=GF7,1,IF(FT7=GG7,1,""))))))))))))))</f>
        <v/>
      </c>
      <c r="DW7" s="27" t="str">
        <f t="shared" ref="DW7:DW31" si="84">IF(FU7="","",IF(FU7=FV7,1,IF(FU7=FW7,1,IF(FU7=FX7,1,IF(FU7=FY7,1,IF(FU7=FZ7,1,IF(FU7=GA7,1,IF(FU7=GB7,1,IF(FU7=GC7,1,IF(FU7=GD7,1,IF(FU7=GE7,1,IF(FU7=GF7,1,IF(FU7=GG7,1,"")))))))))))))</f>
        <v/>
      </c>
      <c r="DX7" s="27" t="str">
        <f t="shared" ref="DX7:DX31" si="85">IF(FV7="","",IF(FV7=FW7,1,IF(FV7=FX7,1,IF(FV7=FY7,1,IF(FV7=FZ7,1,IF(FV7=GA7,1,IF(FV7=GB7,1,IF(FV7=GC7,1,IF(FV7=GD7,1,IF(FV7=GE7,1,IF(FV7=GF7,1,IF(FV7=GG7,1,""))))))))))))</f>
        <v/>
      </c>
      <c r="DY7" s="27" t="str">
        <f t="shared" ref="DY7:DY31" si="86">IF(FW7="","",IF(FW7=FX7,1,IF(FW7=FY7,1,IF(FW7=FZ7,1,IF(FW7=GA7,1,IF(FW7=GB7,1,IF(FW7=GC7,1,IF(FW7=GD7,1,IF(FW7=GE7,1,IF(FW7=GF7,1,IF(FW7=GG7,1,"")))))))))))</f>
        <v/>
      </c>
      <c r="DZ7" s="27" t="str">
        <f t="shared" ref="DZ7:DZ31" si="87">IF(FX7="","",IF(FX7=FY7,1,IF(FX7=FZ7,1,IF(FX7=GA7,1,IF(FX7=GB7,1,IF(FX7=GC7,1,IF(FX7=GD7,1,IF(FX7=GE7,1,IF(FX7=GF7,1,IF(FX7=GG7,1,""))))))))))</f>
        <v/>
      </c>
      <c r="EA7" s="27" t="str">
        <f t="shared" ref="EA7:EA31" si="88">IF(FY7="","",IF(FY7=FZ7,1,IF(FY7=GA7,1,IF(FY7=GB7,1,IF(FY7=GC7,1,IF(FY7=GD7,1,IF(FY7=GE7,1,IF(FY7=GF7,1,IF(FY7=GG7,1,"")))))))))</f>
        <v/>
      </c>
      <c r="EB7" s="27" t="str">
        <f t="shared" ref="EB7:EB31" si="89">IF(FZ7="","",IF(FZ7=GA7,1,IF(FZ7=GB7,1,IF(FZ7=GC7,1,IF(FZ7=GD7,1,IF(FZ7=GE7,1,IF(FZ7=GF7,1,IF(FZ7=GG7,1,""))))))))</f>
        <v/>
      </c>
      <c r="EC7" s="27" t="str">
        <f t="shared" ref="EC7:EC31" si="90">IF(GA7="","",IF(GA7=GB7,1,IF(GA7=GC7,1,IF(GA7=GD7,1,IF(GA7=GE7,1,IF(GA7=GF7,1,IF(GA7=GG7,1,"")))))))</f>
        <v/>
      </c>
      <c r="ED7" s="27" t="str">
        <f t="shared" ref="ED7:ED31" si="91">IF(GB7="","",IF(GB7=GC7,1,IF(GB7=GD7,1,IF(GB7=GE7,1,IF(GB7=GF7,1,IF(GB7=GG7,1,""))))))</f>
        <v/>
      </c>
      <c r="EE7" s="27" t="str">
        <f t="shared" ref="EE7:EE31" si="92">IF(GC7="","",IF(GC7=GD7,1,IF(GC7=GE7,1,IF(GC7=GF7,1,IF(GC7=GG7,1,"")))))</f>
        <v/>
      </c>
      <c r="EF7" s="27" t="str">
        <f t="shared" ref="EF7:EF31" si="93">IF(GD7="","",IF(GD7=GE7,1,IF(GD7=GF7,1,IF(GD7=GG7,1,""))))</f>
        <v/>
      </c>
      <c r="EG7" s="27" t="str">
        <f t="shared" ref="EG7:EG31" si="94">IF(GE7="","",IF(GE7=GF7,1,IF(GE7=GG7,1,"")))</f>
        <v/>
      </c>
      <c r="EH7" s="27" t="str">
        <f t="shared" ref="EH7:EH31" si="95">IF(GF7="","",IF(GF7=GG7,1,""))</f>
        <v/>
      </c>
      <c r="EI7" s="31"/>
      <c r="EJ7" s="17">
        <f>SUM(CN7:EI7)</f>
        <v>0</v>
      </c>
      <c r="EK7" s="15"/>
      <c r="EL7" s="28" t="str">
        <f t="shared" ref="EL7:GG12" si="96">MID($CM7,EL$6,1)</f>
        <v>Φ</v>
      </c>
      <c r="EM7" s="29" t="str">
        <f t="shared" si="96"/>
        <v>Ω</v>
      </c>
      <c r="EN7" s="29" t="str">
        <f t="shared" si="96"/>
        <v>"</v>
      </c>
      <c r="EO7" s="29" t="str">
        <f t="shared" si="96"/>
        <v>%</v>
      </c>
      <c r="EP7" s="29" t="str">
        <f t="shared" si="96"/>
        <v>K</v>
      </c>
      <c r="EQ7" s="29" t="str">
        <f t="shared" si="96"/>
        <v/>
      </c>
      <c r="ER7" s="29" t="str">
        <f t="shared" si="96"/>
        <v/>
      </c>
      <c r="ES7" s="29" t="str">
        <f t="shared" si="96"/>
        <v/>
      </c>
      <c r="ET7" s="29" t="str">
        <f t="shared" si="96"/>
        <v/>
      </c>
      <c r="EU7" s="29" t="str">
        <f t="shared" si="96"/>
        <v/>
      </c>
      <c r="EV7" s="29" t="str">
        <f t="shared" si="96"/>
        <v/>
      </c>
      <c r="EW7" s="29" t="str">
        <f t="shared" si="96"/>
        <v/>
      </c>
      <c r="EX7" s="29" t="str">
        <f t="shared" si="96"/>
        <v/>
      </c>
      <c r="EY7" s="29" t="str">
        <f t="shared" si="96"/>
        <v/>
      </c>
      <c r="EZ7" s="29" t="str">
        <f t="shared" si="96"/>
        <v/>
      </c>
      <c r="FA7" s="29" t="str">
        <f t="shared" si="96"/>
        <v/>
      </c>
      <c r="FB7" s="29" t="str">
        <f t="shared" si="96"/>
        <v/>
      </c>
      <c r="FC7" s="29" t="str">
        <f t="shared" si="96"/>
        <v/>
      </c>
      <c r="FD7" s="29" t="str">
        <f t="shared" si="96"/>
        <v/>
      </c>
      <c r="FE7" s="29" t="str">
        <f t="shared" si="96"/>
        <v/>
      </c>
      <c r="FF7" s="29" t="str">
        <f t="shared" si="96"/>
        <v/>
      </c>
      <c r="FG7" s="29" t="str">
        <f t="shared" si="96"/>
        <v/>
      </c>
      <c r="FH7" s="29" t="str">
        <f t="shared" si="96"/>
        <v/>
      </c>
      <c r="FI7" s="29" t="str">
        <f t="shared" si="96"/>
        <v/>
      </c>
      <c r="FJ7" s="29" t="str">
        <f t="shared" si="96"/>
        <v/>
      </c>
      <c r="FK7" s="29" t="str">
        <f t="shared" si="96"/>
        <v/>
      </c>
      <c r="FL7" s="29" t="str">
        <f t="shared" si="96"/>
        <v/>
      </c>
      <c r="FM7" s="29" t="str">
        <f t="shared" si="96"/>
        <v/>
      </c>
      <c r="FN7" s="29" t="str">
        <f t="shared" si="96"/>
        <v/>
      </c>
      <c r="FO7" s="29" t="str">
        <f t="shared" si="96"/>
        <v/>
      </c>
      <c r="FP7" s="29" t="str">
        <f t="shared" si="96"/>
        <v/>
      </c>
      <c r="FQ7" s="29" t="str">
        <f t="shared" si="96"/>
        <v/>
      </c>
      <c r="FR7" s="29" t="str">
        <f t="shared" si="96"/>
        <v/>
      </c>
      <c r="FS7" s="29" t="str">
        <f t="shared" si="96"/>
        <v/>
      </c>
      <c r="FT7" s="29" t="str">
        <f t="shared" si="96"/>
        <v/>
      </c>
      <c r="FU7" s="29" t="str">
        <f t="shared" si="96"/>
        <v/>
      </c>
      <c r="FV7" s="29" t="str">
        <f t="shared" si="96"/>
        <v/>
      </c>
      <c r="FW7" s="29" t="str">
        <f t="shared" si="96"/>
        <v/>
      </c>
      <c r="FX7" s="29" t="str">
        <f t="shared" si="96"/>
        <v/>
      </c>
      <c r="FY7" s="29" t="str">
        <f t="shared" si="96"/>
        <v/>
      </c>
      <c r="FZ7" s="29" t="str">
        <f t="shared" si="96"/>
        <v/>
      </c>
      <c r="GA7" s="29" t="str">
        <f t="shared" si="96"/>
        <v/>
      </c>
      <c r="GB7" s="29" t="str">
        <f t="shared" si="96"/>
        <v/>
      </c>
      <c r="GC7" s="29" t="str">
        <f t="shared" si="96"/>
        <v/>
      </c>
      <c r="GD7" s="29" t="str">
        <f t="shared" si="96"/>
        <v/>
      </c>
      <c r="GE7" s="29" t="str">
        <f t="shared" si="96"/>
        <v/>
      </c>
      <c r="GF7" s="29" t="str">
        <f t="shared" si="96"/>
        <v/>
      </c>
      <c r="GG7" s="30" t="str">
        <f t="shared" si="96"/>
        <v/>
      </c>
    </row>
    <row r="8" spans="1:199" ht="30" customHeight="1" thickTop="1" thickBot="1" x14ac:dyDescent="0.35">
      <c r="A8" s="185">
        <v>2</v>
      </c>
      <c r="B8" s="191">
        <v>2</v>
      </c>
      <c r="C8" s="196">
        <v>1089134</v>
      </c>
      <c r="D8" s="203" t="s">
        <v>100</v>
      </c>
      <c r="E8" s="203" t="s">
        <v>79</v>
      </c>
      <c r="F8" s="130" t="s">
        <v>174</v>
      </c>
      <c r="G8" s="212" t="s">
        <v>152</v>
      </c>
      <c r="H8" s="212" t="s">
        <v>157</v>
      </c>
      <c r="I8" s="213" t="s">
        <v>168</v>
      </c>
      <c r="J8" s="213" t="s">
        <v>162</v>
      </c>
      <c r="K8" s="214"/>
      <c r="L8" s="215" t="s">
        <v>125</v>
      </c>
      <c r="M8" s="216">
        <v>44007</v>
      </c>
      <c r="N8" s="217">
        <v>44007</v>
      </c>
      <c r="O8" s="199" t="str">
        <f t="shared" si="0"/>
        <v/>
      </c>
      <c r="P8" s="40"/>
      <c r="Q8" s="49"/>
      <c r="R8" s="115"/>
      <c r="S8" s="54">
        <v>19</v>
      </c>
      <c r="T8" s="6"/>
      <c r="U8" s="49"/>
      <c r="V8" s="115"/>
      <c r="W8" s="54">
        <v>15</v>
      </c>
      <c r="X8" s="6"/>
      <c r="Y8" s="144" t="s">
        <v>83</v>
      </c>
      <c r="Z8" s="145" t="s">
        <v>175</v>
      </c>
      <c r="AA8" s="54">
        <v>10</v>
      </c>
      <c r="AB8" s="16"/>
      <c r="AC8" s="5">
        <f>AC7+1</f>
        <v>2</v>
      </c>
      <c r="AD8" s="49" t="s">
        <v>4</v>
      </c>
      <c r="AE8" s="82" t="s">
        <v>118</v>
      </c>
      <c r="AF8" s="54">
        <v>5</v>
      </c>
      <c r="AG8" s="32">
        <f>AG7+1</f>
        <v>27</v>
      </c>
      <c r="AH8" s="65">
        <v>2</v>
      </c>
      <c r="AI8" s="72" t="s">
        <v>143</v>
      </c>
      <c r="AJ8" s="54">
        <v>5</v>
      </c>
      <c r="AK8" s="32">
        <f>AK7+1</f>
        <v>52</v>
      </c>
      <c r="AL8" s="66" t="s">
        <v>40</v>
      </c>
      <c r="AM8" s="71"/>
      <c r="AN8" s="54">
        <v>5</v>
      </c>
      <c r="AO8" s="6"/>
      <c r="AP8" s="99" t="str">
        <f t="shared" si="1"/>
        <v/>
      </c>
      <c r="AQ8" s="100" t="str">
        <f t="shared" si="2"/>
        <v/>
      </c>
      <c r="AR8" s="100" t="str">
        <f t="shared" si="3"/>
        <v>90</v>
      </c>
      <c r="AS8" s="101" t="str">
        <f t="shared" si="4"/>
        <v/>
      </c>
      <c r="AT8" s="101" t="str">
        <f t="shared" si="5"/>
        <v/>
      </c>
      <c r="AU8" s="102" t="str">
        <f t="shared" si="6"/>
        <v/>
      </c>
      <c r="AV8" s="99" t="str">
        <f t="shared" si="7"/>
        <v/>
      </c>
      <c r="AW8" s="100" t="str">
        <f t="shared" si="8"/>
        <v/>
      </c>
      <c r="AX8" s="100" t="str">
        <f t="shared" si="9"/>
        <v/>
      </c>
      <c r="AY8" s="101" t="str">
        <f t="shared" si="10"/>
        <v/>
      </c>
      <c r="AZ8" s="101" t="str">
        <f t="shared" si="11"/>
        <v>!</v>
      </c>
      <c r="BA8" s="102" t="str">
        <f t="shared" si="12"/>
        <v/>
      </c>
      <c r="BB8" s="99" t="str">
        <f t="shared" si="13"/>
        <v/>
      </c>
      <c r="BC8" s="100" t="str">
        <f t="shared" si="14"/>
        <v/>
      </c>
      <c r="BD8" s="100" t="str">
        <f t="shared" si="15"/>
        <v/>
      </c>
      <c r="BE8" s="101" t="str">
        <f t="shared" si="16"/>
        <v/>
      </c>
      <c r="BF8" s="101" t="str">
        <f t="shared" si="17"/>
        <v>Σ</v>
      </c>
      <c r="BG8" s="102" t="str">
        <f t="shared" si="18"/>
        <v/>
      </c>
      <c r="BH8" s="99" t="str">
        <f t="shared" si="19"/>
        <v/>
      </c>
      <c r="BI8" s="100" t="str">
        <f t="shared" si="20"/>
        <v/>
      </c>
      <c r="BJ8" s="100" t="str">
        <f t="shared" si="21"/>
        <v/>
      </c>
      <c r="BK8" s="101" t="str">
        <f t="shared" si="22"/>
        <v/>
      </c>
      <c r="BL8" s="101" t="str">
        <f t="shared" si="23"/>
        <v/>
      </c>
      <c r="BM8" s="102" t="str">
        <f t="shared" si="24"/>
        <v/>
      </c>
      <c r="BN8" s="99" t="str">
        <f t="shared" si="25"/>
        <v/>
      </c>
      <c r="BO8" s="100" t="str">
        <f t="shared" si="26"/>
        <v/>
      </c>
      <c r="BP8" s="100" t="str">
        <f t="shared" si="27"/>
        <v/>
      </c>
      <c r="BQ8" s="101" t="str">
        <f t="shared" si="28"/>
        <v/>
      </c>
      <c r="BR8" s="101" t="str">
        <f t="shared" si="29"/>
        <v/>
      </c>
      <c r="BS8" s="102" t="str">
        <f t="shared" si="30"/>
        <v/>
      </c>
      <c r="BT8" s="99" t="str">
        <f t="shared" si="31"/>
        <v/>
      </c>
      <c r="BU8" s="100" t="str">
        <f t="shared" si="32"/>
        <v/>
      </c>
      <c r="BV8" s="100" t="str">
        <f t="shared" si="33"/>
        <v/>
      </c>
      <c r="BW8" s="101" t="str">
        <f t="shared" si="34"/>
        <v/>
      </c>
      <c r="BX8" s="101" t="str">
        <f t="shared" si="35"/>
        <v/>
      </c>
      <c r="BY8" s="102" t="str">
        <f t="shared" si="36"/>
        <v/>
      </c>
      <c r="BZ8" s="99" t="str">
        <f t="shared" si="37"/>
        <v/>
      </c>
      <c r="CA8" s="100" t="str">
        <f t="shared" si="38"/>
        <v/>
      </c>
      <c r="CB8" s="100" t="str">
        <f t="shared" si="39"/>
        <v/>
      </c>
      <c r="CC8" s="101" t="str">
        <f t="shared" si="40"/>
        <v>J</v>
      </c>
      <c r="CD8" s="101" t="str">
        <f t="shared" si="41"/>
        <v/>
      </c>
      <c r="CE8" s="102" t="str">
        <f t="shared" si="42"/>
        <v/>
      </c>
      <c r="CF8" s="99" t="str">
        <f t="shared" si="43"/>
        <v/>
      </c>
      <c r="CG8" s="100" t="str">
        <f t="shared" si="44"/>
        <v/>
      </c>
      <c r="CH8" s="100" t="str">
        <f t="shared" si="45"/>
        <v/>
      </c>
      <c r="CI8" s="101" t="str">
        <f t="shared" si="46"/>
        <v/>
      </c>
      <c r="CJ8" s="101" t="str">
        <f t="shared" si="47"/>
        <v/>
      </c>
      <c r="CK8" s="102" t="str">
        <f t="shared" si="48"/>
        <v/>
      </c>
      <c r="CL8" s="15"/>
      <c r="CM8" s="26" t="str">
        <f t="shared" ref="CM8:CM31" si="97">CONCATENATE(AP8,AQ8,AR8,AS8,AT8,AU8,AV8,AW8,AX8,AY8,AZ8,BA8,BB8,BC8,BD8,BE8,BF8,BG8,BH8,BI8,BJ8,BK8,BL8,BM8,BN8,BO8,BP8,BQ8,BR8,BS8,BT8,BU8,BV8,BW8,BX8,BY8,BZ8,CA8,CB8,CC8,CD8,CE8,CF8,CG8,CH8,CI8,CJ8,CK8)</f>
        <v>90!ΣJ</v>
      </c>
      <c r="CN8" s="27" t="str">
        <f t="shared" si="49"/>
        <v/>
      </c>
      <c r="CO8" s="27" t="str">
        <f t="shared" si="50"/>
        <v/>
      </c>
      <c r="CP8" s="27" t="str">
        <f t="shared" si="51"/>
        <v/>
      </c>
      <c r="CQ8" s="27" t="str">
        <f t="shared" si="52"/>
        <v/>
      </c>
      <c r="CR8" s="27" t="str">
        <f t="shared" si="53"/>
        <v/>
      </c>
      <c r="CS8" s="27" t="str">
        <f t="shared" si="54"/>
        <v/>
      </c>
      <c r="CT8" s="27" t="str">
        <f t="shared" si="55"/>
        <v/>
      </c>
      <c r="CU8" s="27" t="str">
        <f t="shared" si="56"/>
        <v/>
      </c>
      <c r="CV8" s="27" t="str">
        <f t="shared" si="57"/>
        <v/>
      </c>
      <c r="CW8" s="27" t="str">
        <f t="shared" si="58"/>
        <v/>
      </c>
      <c r="CX8" s="27" t="str">
        <f t="shared" si="59"/>
        <v/>
      </c>
      <c r="CY8" s="27" t="str">
        <f t="shared" si="60"/>
        <v/>
      </c>
      <c r="CZ8" s="27" t="str">
        <f t="shared" si="61"/>
        <v/>
      </c>
      <c r="DA8" s="27" t="str">
        <f t="shared" si="62"/>
        <v/>
      </c>
      <c r="DB8" s="27" t="str">
        <f t="shared" si="63"/>
        <v/>
      </c>
      <c r="DC8" s="27" t="str">
        <f t="shared" si="64"/>
        <v/>
      </c>
      <c r="DD8" s="27" t="str">
        <f t="shared" si="65"/>
        <v/>
      </c>
      <c r="DE8" s="27" t="str">
        <f t="shared" si="66"/>
        <v/>
      </c>
      <c r="DF8" s="27" t="str">
        <f t="shared" si="67"/>
        <v/>
      </c>
      <c r="DG8" s="27" t="str">
        <f t="shared" si="68"/>
        <v/>
      </c>
      <c r="DH8" s="27" t="str">
        <f t="shared" si="69"/>
        <v/>
      </c>
      <c r="DI8" s="27" t="str">
        <f t="shared" si="70"/>
        <v/>
      </c>
      <c r="DJ8" s="27" t="str">
        <f t="shared" si="71"/>
        <v/>
      </c>
      <c r="DK8" s="27" t="str">
        <f t="shared" si="72"/>
        <v/>
      </c>
      <c r="DL8" s="27" t="str">
        <f t="shared" si="73"/>
        <v/>
      </c>
      <c r="DM8" s="27" t="str">
        <f t="shared" si="74"/>
        <v/>
      </c>
      <c r="DN8" s="27" t="str">
        <f t="shared" si="75"/>
        <v/>
      </c>
      <c r="DO8" s="27" t="str">
        <f t="shared" si="76"/>
        <v/>
      </c>
      <c r="DP8" s="27" t="str">
        <f t="shared" si="77"/>
        <v/>
      </c>
      <c r="DQ8" s="27" t="str">
        <f t="shared" si="78"/>
        <v/>
      </c>
      <c r="DR8" s="27" t="str">
        <f t="shared" si="79"/>
        <v/>
      </c>
      <c r="DS8" s="27" t="str">
        <f t="shared" si="80"/>
        <v/>
      </c>
      <c r="DT8" s="27" t="str">
        <f t="shared" si="81"/>
        <v/>
      </c>
      <c r="DU8" s="27" t="str">
        <f t="shared" si="82"/>
        <v/>
      </c>
      <c r="DV8" s="27" t="str">
        <f t="shared" si="83"/>
        <v/>
      </c>
      <c r="DW8" s="27" t="str">
        <f t="shared" si="84"/>
        <v/>
      </c>
      <c r="DX8" s="27" t="str">
        <f t="shared" si="85"/>
        <v/>
      </c>
      <c r="DY8" s="27" t="str">
        <f t="shared" si="86"/>
        <v/>
      </c>
      <c r="DZ8" s="27" t="str">
        <f t="shared" si="87"/>
        <v/>
      </c>
      <c r="EA8" s="27" t="str">
        <f t="shared" si="88"/>
        <v/>
      </c>
      <c r="EB8" s="27" t="str">
        <f t="shared" si="89"/>
        <v/>
      </c>
      <c r="EC8" s="27" t="str">
        <f t="shared" si="90"/>
        <v/>
      </c>
      <c r="ED8" s="27" t="str">
        <f t="shared" si="91"/>
        <v/>
      </c>
      <c r="EE8" s="27" t="str">
        <f t="shared" si="92"/>
        <v/>
      </c>
      <c r="EF8" s="27" t="str">
        <f t="shared" si="93"/>
        <v/>
      </c>
      <c r="EG8" s="27" t="str">
        <f t="shared" si="94"/>
        <v/>
      </c>
      <c r="EH8" s="27" t="str">
        <f t="shared" si="95"/>
        <v/>
      </c>
      <c r="EI8" s="33"/>
      <c r="EJ8" s="17">
        <f t="shared" ref="EJ8:EJ31" si="98">SUM(CN8:EI8)</f>
        <v>0</v>
      </c>
      <c r="EK8" s="15"/>
      <c r="EL8" s="28" t="str">
        <f t="shared" si="96"/>
        <v>9</v>
      </c>
      <c r="EM8" s="29" t="str">
        <f t="shared" si="96"/>
        <v>0</v>
      </c>
      <c r="EN8" s="29" t="str">
        <f t="shared" si="96"/>
        <v>!</v>
      </c>
      <c r="EO8" s="29" t="str">
        <f t="shared" si="96"/>
        <v>Σ</v>
      </c>
      <c r="EP8" s="29" t="str">
        <f t="shared" si="96"/>
        <v>J</v>
      </c>
      <c r="EQ8" s="29" t="str">
        <f t="shared" si="96"/>
        <v/>
      </c>
      <c r="ER8" s="29" t="str">
        <f t="shared" si="96"/>
        <v/>
      </c>
      <c r="ES8" s="29" t="str">
        <f t="shared" si="96"/>
        <v/>
      </c>
      <c r="ET8" s="29" t="str">
        <f t="shared" si="96"/>
        <v/>
      </c>
      <c r="EU8" s="29" t="str">
        <f t="shared" si="96"/>
        <v/>
      </c>
      <c r="EV8" s="29" t="str">
        <f t="shared" si="96"/>
        <v/>
      </c>
      <c r="EW8" s="29" t="str">
        <f t="shared" si="96"/>
        <v/>
      </c>
      <c r="EX8" s="29" t="str">
        <f t="shared" si="96"/>
        <v/>
      </c>
      <c r="EY8" s="29" t="str">
        <f t="shared" si="96"/>
        <v/>
      </c>
      <c r="EZ8" s="29" t="str">
        <f t="shared" si="96"/>
        <v/>
      </c>
      <c r="FA8" s="29" t="str">
        <f t="shared" si="96"/>
        <v/>
      </c>
      <c r="FB8" s="29" t="str">
        <f t="shared" si="96"/>
        <v/>
      </c>
      <c r="FC8" s="29" t="str">
        <f t="shared" si="96"/>
        <v/>
      </c>
      <c r="FD8" s="29" t="str">
        <f t="shared" si="96"/>
        <v/>
      </c>
      <c r="FE8" s="29" t="str">
        <f t="shared" si="96"/>
        <v/>
      </c>
      <c r="FF8" s="29" t="str">
        <f t="shared" si="96"/>
        <v/>
      </c>
      <c r="FG8" s="29" t="str">
        <f t="shared" si="96"/>
        <v/>
      </c>
      <c r="FH8" s="29" t="str">
        <f t="shared" si="96"/>
        <v/>
      </c>
      <c r="FI8" s="29" t="str">
        <f t="shared" si="96"/>
        <v/>
      </c>
      <c r="FJ8" s="29" t="str">
        <f t="shared" si="96"/>
        <v/>
      </c>
      <c r="FK8" s="29" t="str">
        <f t="shared" si="96"/>
        <v/>
      </c>
      <c r="FL8" s="29" t="str">
        <f t="shared" si="96"/>
        <v/>
      </c>
      <c r="FM8" s="29" t="str">
        <f t="shared" si="96"/>
        <v/>
      </c>
      <c r="FN8" s="29" t="str">
        <f t="shared" si="96"/>
        <v/>
      </c>
      <c r="FO8" s="29" t="str">
        <f t="shared" si="96"/>
        <v/>
      </c>
      <c r="FP8" s="29" t="str">
        <f t="shared" si="96"/>
        <v/>
      </c>
      <c r="FQ8" s="29" t="str">
        <f t="shared" si="96"/>
        <v/>
      </c>
      <c r="FR8" s="29" t="str">
        <f t="shared" si="96"/>
        <v/>
      </c>
      <c r="FS8" s="29" t="str">
        <f t="shared" si="96"/>
        <v/>
      </c>
      <c r="FT8" s="29" t="str">
        <f t="shared" si="96"/>
        <v/>
      </c>
      <c r="FU8" s="29" t="str">
        <f t="shared" si="96"/>
        <v/>
      </c>
      <c r="FV8" s="29" t="str">
        <f t="shared" si="96"/>
        <v/>
      </c>
      <c r="FW8" s="29" t="str">
        <f t="shared" si="96"/>
        <v/>
      </c>
      <c r="FX8" s="29" t="str">
        <f t="shared" si="96"/>
        <v/>
      </c>
      <c r="FY8" s="29" t="str">
        <f t="shared" si="96"/>
        <v/>
      </c>
      <c r="FZ8" s="29" t="str">
        <f t="shared" si="96"/>
        <v/>
      </c>
      <c r="GA8" s="29" t="str">
        <f t="shared" si="96"/>
        <v/>
      </c>
      <c r="GB8" s="29" t="str">
        <f t="shared" si="96"/>
        <v/>
      </c>
      <c r="GC8" s="29" t="str">
        <f t="shared" si="96"/>
        <v/>
      </c>
      <c r="GD8" s="29" t="str">
        <f t="shared" si="96"/>
        <v/>
      </c>
      <c r="GE8" s="29" t="str">
        <f t="shared" si="96"/>
        <v/>
      </c>
      <c r="GF8" s="29" t="str">
        <f t="shared" si="96"/>
        <v/>
      </c>
      <c r="GG8" s="30" t="str">
        <f t="shared" si="96"/>
        <v/>
      </c>
    </row>
    <row r="9" spans="1:199" ht="30" customHeight="1" thickTop="1" thickBot="1" x14ac:dyDescent="0.35">
      <c r="A9" s="186">
        <v>3</v>
      </c>
      <c r="B9" s="191">
        <v>3</v>
      </c>
      <c r="C9" s="196">
        <v>1088618</v>
      </c>
      <c r="D9" s="203" t="s">
        <v>101</v>
      </c>
      <c r="E9" s="205" t="s">
        <v>102</v>
      </c>
      <c r="F9" s="130" t="s">
        <v>180</v>
      </c>
      <c r="G9" s="213" t="s">
        <v>163</v>
      </c>
      <c r="H9" s="218"/>
      <c r="I9" s="212" t="s">
        <v>157</v>
      </c>
      <c r="J9" s="213" t="s">
        <v>162</v>
      </c>
      <c r="K9" s="214"/>
      <c r="L9" s="219" t="s">
        <v>153</v>
      </c>
      <c r="M9" s="220"/>
      <c r="N9" s="221"/>
      <c r="O9" s="199" t="str">
        <f t="shared" si="0"/>
        <v/>
      </c>
      <c r="P9" s="40"/>
      <c r="Q9" s="49"/>
      <c r="R9" s="115"/>
      <c r="S9" s="54">
        <v>20</v>
      </c>
      <c r="T9" s="6"/>
      <c r="U9" s="49"/>
      <c r="V9" s="115"/>
      <c r="W9" s="54">
        <v>15</v>
      </c>
      <c r="X9" s="6"/>
      <c r="Y9" s="144" t="s">
        <v>201</v>
      </c>
      <c r="Z9" s="146" t="s">
        <v>202</v>
      </c>
      <c r="AA9" s="54">
        <v>9</v>
      </c>
      <c r="AB9" s="16"/>
      <c r="AC9" s="5">
        <f t="shared" ref="AC9:AC31" si="99">AC8+1</f>
        <v>3</v>
      </c>
      <c r="AD9" s="49" t="s">
        <v>5</v>
      </c>
      <c r="AE9" s="82" t="s">
        <v>119</v>
      </c>
      <c r="AF9" s="54">
        <v>5</v>
      </c>
      <c r="AG9" s="32">
        <f t="shared" ref="AG9:AG31" si="100">AG8+1</f>
        <v>28</v>
      </c>
      <c r="AH9" s="65">
        <v>3</v>
      </c>
      <c r="AI9" s="72" t="s">
        <v>144</v>
      </c>
      <c r="AJ9" s="111">
        <v>4</v>
      </c>
      <c r="AK9" s="32">
        <f t="shared" ref="AK9:AK31" si="101">AK8+1</f>
        <v>53</v>
      </c>
      <c r="AL9" s="66" t="s">
        <v>41</v>
      </c>
      <c r="AM9" s="71"/>
      <c r="AN9" s="54">
        <v>5</v>
      </c>
      <c r="AO9" s="6"/>
      <c r="AP9" s="99" t="str">
        <f t="shared" si="1"/>
        <v/>
      </c>
      <c r="AQ9" s="100" t="str">
        <f t="shared" si="2"/>
        <v/>
      </c>
      <c r="AR9" s="100" t="str">
        <f t="shared" si="3"/>
        <v>ΦΩ</v>
      </c>
      <c r="AS9" s="101" t="str">
        <f t="shared" si="4"/>
        <v/>
      </c>
      <c r="AT9" s="101" t="str">
        <f t="shared" si="5"/>
        <v/>
      </c>
      <c r="AU9" s="102" t="str">
        <f t="shared" si="6"/>
        <v/>
      </c>
      <c r="AV9" s="99" t="str">
        <f t="shared" si="7"/>
        <v/>
      </c>
      <c r="AW9" s="100" t="str">
        <f t="shared" si="8"/>
        <v/>
      </c>
      <c r="AX9" s="100" t="str">
        <f t="shared" si="9"/>
        <v/>
      </c>
      <c r="AY9" s="101" t="str">
        <f t="shared" si="10"/>
        <v/>
      </c>
      <c r="AZ9" s="101" t="str">
        <f t="shared" si="11"/>
        <v/>
      </c>
      <c r="BA9" s="102" t="str">
        <f t="shared" si="12"/>
        <v/>
      </c>
      <c r="BB9" s="99" t="str">
        <f t="shared" si="13"/>
        <v/>
      </c>
      <c r="BC9" s="100" t="str">
        <f t="shared" si="14"/>
        <v/>
      </c>
      <c r="BD9" s="100" t="str">
        <f t="shared" si="15"/>
        <v/>
      </c>
      <c r="BE9" s="101" t="str">
        <f t="shared" si="16"/>
        <v/>
      </c>
      <c r="BF9" s="101" t="str">
        <f t="shared" si="17"/>
        <v/>
      </c>
      <c r="BG9" s="102" t="str">
        <f t="shared" si="18"/>
        <v/>
      </c>
      <c r="BH9" s="99" t="str">
        <f t="shared" si="19"/>
        <v/>
      </c>
      <c r="BI9" s="100" t="str">
        <f t="shared" si="20"/>
        <v/>
      </c>
      <c r="BJ9" s="100" t="str">
        <f t="shared" si="21"/>
        <v/>
      </c>
      <c r="BK9" s="101" t="str">
        <f t="shared" si="22"/>
        <v/>
      </c>
      <c r="BL9" s="101" t="str">
        <f t="shared" si="23"/>
        <v>Σ</v>
      </c>
      <c r="BM9" s="102" t="str">
        <f t="shared" si="24"/>
        <v/>
      </c>
      <c r="BN9" s="99" t="str">
        <f t="shared" si="25"/>
        <v/>
      </c>
      <c r="BO9" s="100" t="str">
        <f t="shared" si="26"/>
        <v/>
      </c>
      <c r="BP9" s="100" t="str">
        <f t="shared" si="27"/>
        <v/>
      </c>
      <c r="BQ9" s="101" t="str">
        <f t="shared" si="28"/>
        <v/>
      </c>
      <c r="BR9" s="101" t="str">
        <f t="shared" si="29"/>
        <v/>
      </c>
      <c r="BS9" s="102" t="str">
        <f t="shared" si="30"/>
        <v/>
      </c>
      <c r="BT9" s="99" t="str">
        <f t="shared" si="31"/>
        <v/>
      </c>
      <c r="BU9" s="100" t="str">
        <f t="shared" si="32"/>
        <v/>
      </c>
      <c r="BV9" s="100" t="str">
        <f t="shared" si="33"/>
        <v/>
      </c>
      <c r="BW9" s="101" t="str">
        <f t="shared" si="34"/>
        <v/>
      </c>
      <c r="BX9" s="101" t="str">
        <f t="shared" si="35"/>
        <v/>
      </c>
      <c r="BY9" s="102" t="str">
        <f t="shared" si="36"/>
        <v/>
      </c>
      <c r="BZ9" s="99" t="str">
        <f t="shared" si="37"/>
        <v/>
      </c>
      <c r="CA9" s="100" t="str">
        <f t="shared" si="38"/>
        <v/>
      </c>
      <c r="CB9" s="100" t="str">
        <f t="shared" si="39"/>
        <v/>
      </c>
      <c r="CC9" s="101" t="str">
        <f t="shared" si="40"/>
        <v/>
      </c>
      <c r="CD9" s="101" t="str">
        <f t="shared" si="41"/>
        <v>"</v>
      </c>
      <c r="CE9" s="102" t="str">
        <f t="shared" si="42"/>
        <v/>
      </c>
      <c r="CF9" s="99" t="str">
        <f t="shared" si="43"/>
        <v/>
      </c>
      <c r="CG9" s="100" t="str">
        <f t="shared" si="44"/>
        <v/>
      </c>
      <c r="CH9" s="100" t="str">
        <f t="shared" si="45"/>
        <v/>
      </c>
      <c r="CI9" s="101" t="str">
        <f t="shared" si="46"/>
        <v/>
      </c>
      <c r="CJ9" s="101" t="str">
        <f t="shared" si="47"/>
        <v/>
      </c>
      <c r="CK9" s="102" t="str">
        <f t="shared" si="48"/>
        <v/>
      </c>
      <c r="CL9" s="15"/>
      <c r="CM9" s="26" t="str">
        <f t="shared" si="97"/>
        <v>ΦΩΣ"</v>
      </c>
      <c r="CN9" s="27" t="str">
        <f t="shared" si="49"/>
        <v/>
      </c>
      <c r="CO9" s="27" t="str">
        <f t="shared" si="50"/>
        <v/>
      </c>
      <c r="CP9" s="27" t="str">
        <f t="shared" si="51"/>
        <v/>
      </c>
      <c r="CQ9" s="27" t="str">
        <f t="shared" si="52"/>
        <v/>
      </c>
      <c r="CR9" s="27" t="str">
        <f t="shared" si="53"/>
        <v/>
      </c>
      <c r="CS9" s="27" t="str">
        <f t="shared" si="54"/>
        <v/>
      </c>
      <c r="CT9" s="27" t="str">
        <f t="shared" si="55"/>
        <v/>
      </c>
      <c r="CU9" s="27" t="str">
        <f t="shared" si="56"/>
        <v/>
      </c>
      <c r="CV9" s="27" t="str">
        <f t="shared" si="57"/>
        <v/>
      </c>
      <c r="CW9" s="27" t="str">
        <f t="shared" si="58"/>
        <v/>
      </c>
      <c r="CX9" s="27" t="str">
        <f t="shared" si="59"/>
        <v/>
      </c>
      <c r="CY9" s="27" t="str">
        <f t="shared" si="60"/>
        <v/>
      </c>
      <c r="CZ9" s="27" t="str">
        <f t="shared" si="61"/>
        <v/>
      </c>
      <c r="DA9" s="27" t="str">
        <f t="shared" si="62"/>
        <v/>
      </c>
      <c r="DB9" s="27" t="str">
        <f t="shared" si="63"/>
        <v/>
      </c>
      <c r="DC9" s="27" t="str">
        <f t="shared" si="64"/>
        <v/>
      </c>
      <c r="DD9" s="27" t="str">
        <f t="shared" si="65"/>
        <v/>
      </c>
      <c r="DE9" s="27" t="str">
        <f t="shared" si="66"/>
        <v/>
      </c>
      <c r="DF9" s="27" t="str">
        <f t="shared" si="67"/>
        <v/>
      </c>
      <c r="DG9" s="27" t="str">
        <f t="shared" si="68"/>
        <v/>
      </c>
      <c r="DH9" s="27" t="str">
        <f t="shared" si="69"/>
        <v/>
      </c>
      <c r="DI9" s="27" t="str">
        <f t="shared" si="70"/>
        <v/>
      </c>
      <c r="DJ9" s="27" t="str">
        <f t="shared" si="71"/>
        <v/>
      </c>
      <c r="DK9" s="27" t="str">
        <f t="shared" si="72"/>
        <v/>
      </c>
      <c r="DL9" s="27" t="str">
        <f t="shared" si="73"/>
        <v/>
      </c>
      <c r="DM9" s="27" t="str">
        <f t="shared" si="74"/>
        <v/>
      </c>
      <c r="DN9" s="27" t="str">
        <f t="shared" si="75"/>
        <v/>
      </c>
      <c r="DO9" s="27" t="str">
        <f t="shared" si="76"/>
        <v/>
      </c>
      <c r="DP9" s="27" t="str">
        <f t="shared" si="77"/>
        <v/>
      </c>
      <c r="DQ9" s="27" t="str">
        <f t="shared" si="78"/>
        <v/>
      </c>
      <c r="DR9" s="27" t="str">
        <f t="shared" si="79"/>
        <v/>
      </c>
      <c r="DS9" s="27" t="str">
        <f t="shared" si="80"/>
        <v/>
      </c>
      <c r="DT9" s="27" t="str">
        <f t="shared" si="81"/>
        <v/>
      </c>
      <c r="DU9" s="27" t="str">
        <f t="shared" si="82"/>
        <v/>
      </c>
      <c r="DV9" s="27" t="str">
        <f t="shared" si="83"/>
        <v/>
      </c>
      <c r="DW9" s="27" t="str">
        <f t="shared" si="84"/>
        <v/>
      </c>
      <c r="DX9" s="27" t="str">
        <f t="shared" si="85"/>
        <v/>
      </c>
      <c r="DY9" s="27" t="str">
        <f t="shared" si="86"/>
        <v/>
      </c>
      <c r="DZ9" s="27" t="str">
        <f t="shared" si="87"/>
        <v/>
      </c>
      <c r="EA9" s="27" t="str">
        <f t="shared" si="88"/>
        <v/>
      </c>
      <c r="EB9" s="27" t="str">
        <f t="shared" si="89"/>
        <v/>
      </c>
      <c r="EC9" s="27" t="str">
        <f t="shared" si="90"/>
        <v/>
      </c>
      <c r="ED9" s="27" t="str">
        <f t="shared" si="91"/>
        <v/>
      </c>
      <c r="EE9" s="27" t="str">
        <f t="shared" si="92"/>
        <v/>
      </c>
      <c r="EF9" s="27" t="str">
        <f t="shared" si="93"/>
        <v/>
      </c>
      <c r="EG9" s="27" t="str">
        <f t="shared" si="94"/>
        <v/>
      </c>
      <c r="EH9" s="27" t="str">
        <f t="shared" si="95"/>
        <v/>
      </c>
      <c r="EI9" s="33"/>
      <c r="EJ9" s="17">
        <f t="shared" si="98"/>
        <v>0</v>
      </c>
      <c r="EK9" s="15"/>
      <c r="EL9" s="28" t="str">
        <f t="shared" si="96"/>
        <v>Φ</v>
      </c>
      <c r="EM9" s="29" t="str">
        <f t="shared" si="96"/>
        <v>Ω</v>
      </c>
      <c r="EN9" s="29" t="str">
        <f t="shared" si="96"/>
        <v>Σ</v>
      </c>
      <c r="EO9" s="29" t="str">
        <f t="shared" si="96"/>
        <v>"</v>
      </c>
      <c r="EP9" s="29" t="str">
        <f t="shared" si="96"/>
        <v/>
      </c>
      <c r="EQ9" s="29" t="str">
        <f t="shared" si="96"/>
        <v/>
      </c>
      <c r="ER9" s="29" t="str">
        <f t="shared" si="96"/>
        <v/>
      </c>
      <c r="ES9" s="29" t="str">
        <f t="shared" si="96"/>
        <v/>
      </c>
      <c r="ET9" s="29" t="str">
        <f t="shared" si="96"/>
        <v/>
      </c>
      <c r="EU9" s="29" t="str">
        <f t="shared" si="96"/>
        <v/>
      </c>
      <c r="EV9" s="29" t="str">
        <f t="shared" si="96"/>
        <v/>
      </c>
      <c r="EW9" s="29" t="str">
        <f t="shared" si="96"/>
        <v/>
      </c>
      <c r="EX9" s="29" t="str">
        <f t="shared" si="96"/>
        <v/>
      </c>
      <c r="EY9" s="29" t="str">
        <f t="shared" si="96"/>
        <v/>
      </c>
      <c r="EZ9" s="29" t="str">
        <f t="shared" si="96"/>
        <v/>
      </c>
      <c r="FA9" s="29" t="str">
        <f t="shared" si="96"/>
        <v/>
      </c>
      <c r="FB9" s="29" t="str">
        <f t="shared" si="96"/>
        <v/>
      </c>
      <c r="FC9" s="29" t="str">
        <f t="shared" si="96"/>
        <v/>
      </c>
      <c r="FD9" s="29" t="str">
        <f t="shared" si="96"/>
        <v/>
      </c>
      <c r="FE9" s="29" t="str">
        <f t="shared" si="96"/>
        <v/>
      </c>
      <c r="FF9" s="29" t="str">
        <f t="shared" si="96"/>
        <v/>
      </c>
      <c r="FG9" s="29" t="str">
        <f t="shared" si="96"/>
        <v/>
      </c>
      <c r="FH9" s="29" t="str">
        <f t="shared" si="96"/>
        <v/>
      </c>
      <c r="FI9" s="29" t="str">
        <f t="shared" si="96"/>
        <v/>
      </c>
      <c r="FJ9" s="29" t="str">
        <f t="shared" si="96"/>
        <v/>
      </c>
      <c r="FK9" s="29" t="str">
        <f t="shared" si="96"/>
        <v/>
      </c>
      <c r="FL9" s="29" t="str">
        <f t="shared" si="96"/>
        <v/>
      </c>
      <c r="FM9" s="29" t="str">
        <f t="shared" si="96"/>
        <v/>
      </c>
      <c r="FN9" s="29" t="str">
        <f t="shared" si="96"/>
        <v/>
      </c>
      <c r="FO9" s="29" t="str">
        <f t="shared" si="96"/>
        <v/>
      </c>
      <c r="FP9" s="29" t="str">
        <f t="shared" si="96"/>
        <v/>
      </c>
      <c r="FQ9" s="29" t="str">
        <f t="shared" si="96"/>
        <v/>
      </c>
      <c r="FR9" s="29" t="str">
        <f t="shared" si="96"/>
        <v/>
      </c>
      <c r="FS9" s="29" t="str">
        <f t="shared" si="96"/>
        <v/>
      </c>
      <c r="FT9" s="29" t="str">
        <f t="shared" si="96"/>
        <v/>
      </c>
      <c r="FU9" s="29" t="str">
        <f t="shared" si="96"/>
        <v/>
      </c>
      <c r="FV9" s="29" t="str">
        <f t="shared" si="96"/>
        <v/>
      </c>
      <c r="FW9" s="29" t="str">
        <f t="shared" si="96"/>
        <v/>
      </c>
      <c r="FX9" s="29" t="str">
        <f t="shared" si="96"/>
        <v/>
      </c>
      <c r="FY9" s="29" t="str">
        <f t="shared" si="96"/>
        <v/>
      </c>
      <c r="FZ9" s="29" t="str">
        <f t="shared" si="96"/>
        <v/>
      </c>
      <c r="GA9" s="29" t="str">
        <f t="shared" si="96"/>
        <v/>
      </c>
      <c r="GB9" s="29" t="str">
        <f t="shared" si="96"/>
        <v/>
      </c>
      <c r="GC9" s="29" t="str">
        <f t="shared" si="96"/>
        <v/>
      </c>
      <c r="GD9" s="29" t="str">
        <f t="shared" si="96"/>
        <v/>
      </c>
      <c r="GE9" s="29" t="str">
        <f t="shared" si="96"/>
        <v/>
      </c>
      <c r="GF9" s="29" t="str">
        <f t="shared" si="96"/>
        <v/>
      </c>
      <c r="GG9" s="30" t="str">
        <f t="shared" si="96"/>
        <v/>
      </c>
    </row>
    <row r="10" spans="1:199" ht="30" customHeight="1" thickTop="1" thickBot="1" x14ac:dyDescent="0.35">
      <c r="A10" s="186">
        <v>4</v>
      </c>
      <c r="B10" s="191">
        <v>4</v>
      </c>
      <c r="C10" s="196">
        <v>1089260</v>
      </c>
      <c r="D10" s="203" t="s">
        <v>103</v>
      </c>
      <c r="E10" s="203" t="s">
        <v>80</v>
      </c>
      <c r="F10" s="130" t="s">
        <v>180</v>
      </c>
      <c r="G10" s="213" t="s">
        <v>162</v>
      </c>
      <c r="H10" s="218"/>
      <c r="I10" s="212" t="s">
        <v>153</v>
      </c>
      <c r="J10" s="213" t="s">
        <v>163</v>
      </c>
      <c r="K10" s="214"/>
      <c r="L10" s="219" t="s">
        <v>157</v>
      </c>
      <c r="M10" s="220"/>
      <c r="N10" s="221"/>
      <c r="O10" s="199" t="str">
        <f t="shared" si="0"/>
        <v/>
      </c>
      <c r="P10" s="40"/>
      <c r="Q10" s="49"/>
      <c r="R10" s="116"/>
      <c r="S10" s="54">
        <v>19</v>
      </c>
      <c r="T10" s="6"/>
      <c r="U10" s="49"/>
      <c r="V10" s="115"/>
      <c r="W10" s="55">
        <v>15</v>
      </c>
      <c r="X10" s="6"/>
      <c r="Y10" s="144" t="s">
        <v>203</v>
      </c>
      <c r="Z10" s="146" t="s">
        <v>204</v>
      </c>
      <c r="AA10" s="55">
        <v>10</v>
      </c>
      <c r="AB10" s="16"/>
      <c r="AC10" s="5">
        <f t="shared" si="99"/>
        <v>4</v>
      </c>
      <c r="AD10" s="49" t="s">
        <v>6</v>
      </c>
      <c r="AE10" s="82" t="s">
        <v>120</v>
      </c>
      <c r="AF10" s="54">
        <v>5</v>
      </c>
      <c r="AG10" s="32">
        <f t="shared" si="100"/>
        <v>29</v>
      </c>
      <c r="AH10" s="65">
        <v>4</v>
      </c>
      <c r="AI10" s="72" t="s">
        <v>145</v>
      </c>
      <c r="AJ10" s="54">
        <v>5</v>
      </c>
      <c r="AK10" s="32">
        <f t="shared" si="101"/>
        <v>54</v>
      </c>
      <c r="AL10" s="66" t="s">
        <v>42</v>
      </c>
      <c r="AM10" s="71"/>
      <c r="AN10" s="54">
        <v>5</v>
      </c>
      <c r="AO10" s="6"/>
      <c r="AP10" s="99" t="str">
        <f t="shared" si="1"/>
        <v/>
      </c>
      <c r="AQ10" s="100" t="str">
        <f t="shared" si="2"/>
        <v/>
      </c>
      <c r="AR10" s="100" t="str">
        <f t="shared" si="3"/>
        <v>ΦΩ</v>
      </c>
      <c r="AS10" s="101" t="str">
        <f t="shared" si="4"/>
        <v/>
      </c>
      <c r="AT10" s="101" t="str">
        <f t="shared" si="5"/>
        <v/>
      </c>
      <c r="AU10" s="102" t="str">
        <f t="shared" si="6"/>
        <v/>
      </c>
      <c r="AV10" s="99" t="str">
        <f t="shared" si="7"/>
        <v/>
      </c>
      <c r="AW10" s="100" t="str">
        <f t="shared" si="8"/>
        <v/>
      </c>
      <c r="AX10" s="100" t="str">
        <f t="shared" si="9"/>
        <v/>
      </c>
      <c r="AY10" s="101" t="str">
        <f t="shared" si="10"/>
        <v/>
      </c>
      <c r="AZ10" s="101" t="str">
        <f t="shared" si="11"/>
        <v/>
      </c>
      <c r="BA10" s="102" t="str">
        <f t="shared" si="12"/>
        <v/>
      </c>
      <c r="BB10" s="99" t="str">
        <f t="shared" si="13"/>
        <v/>
      </c>
      <c r="BC10" s="100" t="str">
        <f t="shared" si="14"/>
        <v/>
      </c>
      <c r="BD10" s="100" t="str">
        <f t="shared" si="15"/>
        <v/>
      </c>
      <c r="BE10" s="101" t="str">
        <f t="shared" si="16"/>
        <v/>
      </c>
      <c r="BF10" s="101" t="str">
        <f t="shared" si="17"/>
        <v/>
      </c>
      <c r="BG10" s="102" t="str">
        <f t="shared" si="18"/>
        <v/>
      </c>
      <c r="BH10" s="99" t="str">
        <f t="shared" si="19"/>
        <v/>
      </c>
      <c r="BI10" s="100" t="str">
        <f t="shared" si="20"/>
        <v/>
      </c>
      <c r="BJ10" s="100" t="str">
        <f t="shared" si="21"/>
        <v/>
      </c>
      <c r="BK10" s="101" t="str">
        <f t="shared" si="22"/>
        <v/>
      </c>
      <c r="BL10" s="101" t="str">
        <f t="shared" si="23"/>
        <v>"</v>
      </c>
      <c r="BM10" s="102" t="str">
        <f t="shared" si="24"/>
        <v/>
      </c>
      <c r="BN10" s="99" t="str">
        <f t="shared" si="25"/>
        <v/>
      </c>
      <c r="BO10" s="100" t="str">
        <f t="shared" si="26"/>
        <v/>
      </c>
      <c r="BP10" s="100" t="str">
        <f t="shared" si="27"/>
        <v/>
      </c>
      <c r="BQ10" s="101" t="str">
        <f t="shared" si="28"/>
        <v/>
      </c>
      <c r="BR10" s="101" t="str">
        <f t="shared" si="29"/>
        <v/>
      </c>
      <c r="BS10" s="102" t="str">
        <f t="shared" si="30"/>
        <v/>
      </c>
      <c r="BT10" s="99" t="str">
        <f t="shared" si="31"/>
        <v/>
      </c>
      <c r="BU10" s="100" t="str">
        <f t="shared" si="32"/>
        <v/>
      </c>
      <c r="BV10" s="100" t="str">
        <f t="shared" si="33"/>
        <v/>
      </c>
      <c r="BW10" s="101" t="str">
        <f t="shared" si="34"/>
        <v/>
      </c>
      <c r="BX10" s="101" t="str">
        <f t="shared" si="35"/>
        <v/>
      </c>
      <c r="BY10" s="102" t="str">
        <f t="shared" si="36"/>
        <v/>
      </c>
      <c r="BZ10" s="99" t="str">
        <f t="shared" si="37"/>
        <v/>
      </c>
      <c r="CA10" s="100" t="str">
        <f t="shared" si="38"/>
        <v/>
      </c>
      <c r="CB10" s="100" t="str">
        <f t="shared" si="39"/>
        <v/>
      </c>
      <c r="CC10" s="101" t="str">
        <f t="shared" si="40"/>
        <v/>
      </c>
      <c r="CD10" s="101" t="str">
        <f t="shared" si="41"/>
        <v>Σ</v>
      </c>
      <c r="CE10" s="102" t="str">
        <f t="shared" si="42"/>
        <v/>
      </c>
      <c r="CF10" s="99" t="str">
        <f t="shared" si="43"/>
        <v/>
      </c>
      <c r="CG10" s="100" t="str">
        <f t="shared" si="44"/>
        <v/>
      </c>
      <c r="CH10" s="100" t="str">
        <f t="shared" si="45"/>
        <v/>
      </c>
      <c r="CI10" s="101" t="str">
        <f t="shared" si="46"/>
        <v/>
      </c>
      <c r="CJ10" s="101" t="str">
        <f t="shared" si="47"/>
        <v/>
      </c>
      <c r="CK10" s="102" t="str">
        <f t="shared" si="48"/>
        <v/>
      </c>
      <c r="CL10" s="15"/>
      <c r="CM10" s="26" t="str">
        <f t="shared" si="97"/>
        <v>ΦΩ"Σ</v>
      </c>
      <c r="CN10" s="27" t="str">
        <f t="shared" si="49"/>
        <v/>
      </c>
      <c r="CO10" s="27" t="str">
        <f t="shared" si="50"/>
        <v/>
      </c>
      <c r="CP10" s="27" t="str">
        <f t="shared" si="51"/>
        <v/>
      </c>
      <c r="CQ10" s="27" t="str">
        <f t="shared" si="52"/>
        <v/>
      </c>
      <c r="CR10" s="27" t="str">
        <f t="shared" si="53"/>
        <v/>
      </c>
      <c r="CS10" s="27" t="str">
        <f t="shared" si="54"/>
        <v/>
      </c>
      <c r="CT10" s="27" t="str">
        <f t="shared" si="55"/>
        <v/>
      </c>
      <c r="CU10" s="27" t="str">
        <f t="shared" si="56"/>
        <v/>
      </c>
      <c r="CV10" s="27" t="str">
        <f t="shared" si="57"/>
        <v/>
      </c>
      <c r="CW10" s="27" t="str">
        <f t="shared" si="58"/>
        <v/>
      </c>
      <c r="CX10" s="27" t="str">
        <f t="shared" si="59"/>
        <v/>
      </c>
      <c r="CY10" s="27" t="str">
        <f t="shared" si="60"/>
        <v/>
      </c>
      <c r="CZ10" s="27" t="str">
        <f t="shared" si="61"/>
        <v/>
      </c>
      <c r="DA10" s="27" t="str">
        <f t="shared" si="62"/>
        <v/>
      </c>
      <c r="DB10" s="27" t="str">
        <f t="shared" si="63"/>
        <v/>
      </c>
      <c r="DC10" s="27" t="str">
        <f t="shared" si="64"/>
        <v/>
      </c>
      <c r="DD10" s="27" t="str">
        <f t="shared" si="65"/>
        <v/>
      </c>
      <c r="DE10" s="27" t="str">
        <f t="shared" si="66"/>
        <v/>
      </c>
      <c r="DF10" s="27" t="str">
        <f t="shared" si="67"/>
        <v/>
      </c>
      <c r="DG10" s="27" t="str">
        <f t="shared" si="68"/>
        <v/>
      </c>
      <c r="DH10" s="27" t="str">
        <f t="shared" si="69"/>
        <v/>
      </c>
      <c r="DI10" s="27" t="str">
        <f t="shared" si="70"/>
        <v/>
      </c>
      <c r="DJ10" s="27" t="str">
        <f t="shared" si="71"/>
        <v/>
      </c>
      <c r="DK10" s="27" t="str">
        <f t="shared" si="72"/>
        <v/>
      </c>
      <c r="DL10" s="27" t="str">
        <f t="shared" si="73"/>
        <v/>
      </c>
      <c r="DM10" s="27" t="str">
        <f t="shared" si="74"/>
        <v/>
      </c>
      <c r="DN10" s="27" t="str">
        <f t="shared" si="75"/>
        <v/>
      </c>
      <c r="DO10" s="27" t="str">
        <f t="shared" si="76"/>
        <v/>
      </c>
      <c r="DP10" s="27" t="str">
        <f t="shared" si="77"/>
        <v/>
      </c>
      <c r="DQ10" s="27" t="str">
        <f t="shared" si="78"/>
        <v/>
      </c>
      <c r="DR10" s="27" t="str">
        <f t="shared" si="79"/>
        <v/>
      </c>
      <c r="DS10" s="27" t="str">
        <f t="shared" si="80"/>
        <v/>
      </c>
      <c r="DT10" s="27" t="str">
        <f t="shared" si="81"/>
        <v/>
      </c>
      <c r="DU10" s="27" t="str">
        <f t="shared" si="82"/>
        <v/>
      </c>
      <c r="DV10" s="27" t="str">
        <f t="shared" si="83"/>
        <v/>
      </c>
      <c r="DW10" s="27" t="str">
        <f t="shared" si="84"/>
        <v/>
      </c>
      <c r="DX10" s="27" t="str">
        <f t="shared" si="85"/>
        <v/>
      </c>
      <c r="DY10" s="27" t="str">
        <f t="shared" si="86"/>
        <v/>
      </c>
      <c r="DZ10" s="27" t="str">
        <f t="shared" si="87"/>
        <v/>
      </c>
      <c r="EA10" s="27" t="str">
        <f t="shared" si="88"/>
        <v/>
      </c>
      <c r="EB10" s="27" t="str">
        <f t="shared" si="89"/>
        <v/>
      </c>
      <c r="EC10" s="27" t="str">
        <f t="shared" si="90"/>
        <v/>
      </c>
      <c r="ED10" s="27" t="str">
        <f t="shared" si="91"/>
        <v/>
      </c>
      <c r="EE10" s="27" t="str">
        <f t="shared" si="92"/>
        <v/>
      </c>
      <c r="EF10" s="27" t="str">
        <f t="shared" si="93"/>
        <v/>
      </c>
      <c r="EG10" s="27" t="str">
        <f t="shared" si="94"/>
        <v/>
      </c>
      <c r="EH10" s="27" t="str">
        <f t="shared" si="95"/>
        <v/>
      </c>
      <c r="EI10" s="33"/>
      <c r="EJ10" s="17">
        <f t="shared" si="98"/>
        <v>0</v>
      </c>
      <c r="EK10" s="15"/>
      <c r="EL10" s="28" t="str">
        <f t="shared" si="96"/>
        <v>Φ</v>
      </c>
      <c r="EM10" s="29" t="str">
        <f t="shared" si="96"/>
        <v>Ω</v>
      </c>
      <c r="EN10" s="29" t="str">
        <f t="shared" si="96"/>
        <v>"</v>
      </c>
      <c r="EO10" s="29" t="str">
        <f t="shared" si="96"/>
        <v>Σ</v>
      </c>
      <c r="EP10" s="29" t="str">
        <f t="shared" si="96"/>
        <v/>
      </c>
      <c r="EQ10" s="29" t="str">
        <f t="shared" si="96"/>
        <v/>
      </c>
      <c r="ER10" s="29" t="str">
        <f t="shared" si="96"/>
        <v/>
      </c>
      <c r="ES10" s="29" t="str">
        <f t="shared" si="96"/>
        <v/>
      </c>
      <c r="ET10" s="29" t="str">
        <f t="shared" si="96"/>
        <v/>
      </c>
      <c r="EU10" s="29" t="str">
        <f t="shared" si="96"/>
        <v/>
      </c>
      <c r="EV10" s="29" t="str">
        <f t="shared" si="96"/>
        <v/>
      </c>
      <c r="EW10" s="29" t="str">
        <f t="shared" si="96"/>
        <v/>
      </c>
      <c r="EX10" s="29" t="str">
        <f t="shared" si="96"/>
        <v/>
      </c>
      <c r="EY10" s="29" t="str">
        <f t="shared" si="96"/>
        <v/>
      </c>
      <c r="EZ10" s="29" t="str">
        <f t="shared" si="96"/>
        <v/>
      </c>
      <c r="FA10" s="29" t="str">
        <f t="shared" si="96"/>
        <v/>
      </c>
      <c r="FB10" s="29" t="str">
        <f t="shared" si="96"/>
        <v/>
      </c>
      <c r="FC10" s="29" t="str">
        <f t="shared" si="96"/>
        <v/>
      </c>
      <c r="FD10" s="29" t="str">
        <f t="shared" si="96"/>
        <v/>
      </c>
      <c r="FE10" s="29" t="str">
        <f t="shared" si="96"/>
        <v/>
      </c>
      <c r="FF10" s="29" t="str">
        <f t="shared" si="96"/>
        <v/>
      </c>
      <c r="FG10" s="29" t="str">
        <f t="shared" si="96"/>
        <v/>
      </c>
      <c r="FH10" s="29" t="str">
        <f t="shared" si="96"/>
        <v/>
      </c>
      <c r="FI10" s="29" t="str">
        <f t="shared" si="96"/>
        <v/>
      </c>
      <c r="FJ10" s="29" t="str">
        <f t="shared" si="96"/>
        <v/>
      </c>
      <c r="FK10" s="29" t="str">
        <f t="shared" si="96"/>
        <v/>
      </c>
      <c r="FL10" s="29" t="str">
        <f t="shared" si="96"/>
        <v/>
      </c>
      <c r="FM10" s="29" t="str">
        <f t="shared" si="96"/>
        <v/>
      </c>
      <c r="FN10" s="29" t="str">
        <f t="shared" si="96"/>
        <v/>
      </c>
      <c r="FO10" s="29" t="str">
        <f t="shared" si="96"/>
        <v/>
      </c>
      <c r="FP10" s="29" t="str">
        <f t="shared" si="96"/>
        <v/>
      </c>
      <c r="FQ10" s="29" t="str">
        <f t="shared" si="96"/>
        <v/>
      </c>
      <c r="FR10" s="29" t="str">
        <f t="shared" si="96"/>
        <v/>
      </c>
      <c r="FS10" s="29" t="str">
        <f t="shared" si="96"/>
        <v/>
      </c>
      <c r="FT10" s="29" t="str">
        <f t="shared" si="96"/>
        <v/>
      </c>
      <c r="FU10" s="29" t="str">
        <f t="shared" si="96"/>
        <v/>
      </c>
      <c r="FV10" s="29" t="str">
        <f t="shared" si="96"/>
        <v/>
      </c>
      <c r="FW10" s="29" t="str">
        <f t="shared" si="96"/>
        <v/>
      </c>
      <c r="FX10" s="29" t="str">
        <f t="shared" si="96"/>
        <v/>
      </c>
      <c r="FY10" s="29" t="str">
        <f t="shared" si="96"/>
        <v/>
      </c>
      <c r="FZ10" s="29" t="str">
        <f t="shared" si="96"/>
        <v/>
      </c>
      <c r="GA10" s="29" t="str">
        <f t="shared" si="96"/>
        <v/>
      </c>
      <c r="GB10" s="29" t="str">
        <f t="shared" si="96"/>
        <v/>
      </c>
      <c r="GC10" s="29" t="str">
        <f t="shared" si="96"/>
        <v/>
      </c>
      <c r="GD10" s="29" t="str">
        <f t="shared" si="96"/>
        <v/>
      </c>
      <c r="GE10" s="29" t="str">
        <f t="shared" si="96"/>
        <v/>
      </c>
      <c r="GF10" s="29" t="str">
        <f t="shared" si="96"/>
        <v/>
      </c>
      <c r="GG10" s="30" t="str">
        <f t="shared" si="96"/>
        <v/>
      </c>
    </row>
    <row r="11" spans="1:199" ht="30" customHeight="1" thickTop="1" thickBot="1" x14ac:dyDescent="0.35">
      <c r="A11" s="186">
        <v>5</v>
      </c>
      <c r="B11" s="191">
        <v>5</v>
      </c>
      <c r="C11" s="196">
        <v>1091331</v>
      </c>
      <c r="D11" s="203" t="s">
        <v>104</v>
      </c>
      <c r="E11" s="203" t="s">
        <v>105</v>
      </c>
      <c r="F11" s="130" t="s">
        <v>179</v>
      </c>
      <c r="G11" s="213" t="s">
        <v>162</v>
      </c>
      <c r="H11" s="218"/>
      <c r="I11" s="212" t="s">
        <v>152</v>
      </c>
      <c r="J11" s="213" t="s">
        <v>163</v>
      </c>
      <c r="K11" s="214"/>
      <c r="L11" s="219" t="s">
        <v>150</v>
      </c>
      <c r="M11" s="216">
        <v>44007</v>
      </c>
      <c r="N11" s="217">
        <v>44007</v>
      </c>
      <c r="O11" s="199" t="str">
        <f t="shared" si="0"/>
        <v/>
      </c>
      <c r="P11" s="40"/>
      <c r="Q11" s="50"/>
      <c r="R11" s="115"/>
      <c r="S11" s="55">
        <v>20</v>
      </c>
      <c r="T11" s="6"/>
      <c r="U11" s="49"/>
      <c r="V11" s="115"/>
      <c r="W11" s="55">
        <v>15</v>
      </c>
      <c r="X11" s="6"/>
      <c r="Y11" s="144" t="s">
        <v>205</v>
      </c>
      <c r="Z11" s="146" t="s">
        <v>206</v>
      </c>
      <c r="AA11" s="55">
        <v>10</v>
      </c>
      <c r="AB11" s="16"/>
      <c r="AC11" s="5">
        <f t="shared" si="99"/>
        <v>5</v>
      </c>
      <c r="AD11" s="114" t="s">
        <v>7</v>
      </c>
      <c r="AE11" s="82" t="s">
        <v>121</v>
      </c>
      <c r="AF11" s="54">
        <v>5</v>
      </c>
      <c r="AG11" s="32">
        <f t="shared" si="100"/>
        <v>30</v>
      </c>
      <c r="AH11" s="65">
        <v>5</v>
      </c>
      <c r="AI11" s="72" t="s">
        <v>146</v>
      </c>
      <c r="AJ11" s="54">
        <v>5</v>
      </c>
      <c r="AK11" s="32">
        <f t="shared" si="101"/>
        <v>55</v>
      </c>
      <c r="AL11" s="69" t="s">
        <v>43</v>
      </c>
      <c r="AM11" s="71"/>
      <c r="AN11" s="54">
        <v>5</v>
      </c>
      <c r="AO11" s="6"/>
      <c r="AP11" s="99" t="str">
        <f t="shared" si="1"/>
        <v/>
      </c>
      <c r="AQ11" s="100" t="str">
        <f t="shared" si="2"/>
        <v/>
      </c>
      <c r="AR11" s="100" t="str">
        <f t="shared" si="3"/>
        <v>%Σ</v>
      </c>
      <c r="AS11" s="101" t="str">
        <f t="shared" si="4"/>
        <v/>
      </c>
      <c r="AT11" s="101" t="str">
        <f t="shared" si="5"/>
        <v/>
      </c>
      <c r="AU11" s="102" t="str">
        <f t="shared" si="6"/>
        <v/>
      </c>
      <c r="AV11" s="99" t="str">
        <f t="shared" si="7"/>
        <v/>
      </c>
      <c r="AW11" s="100" t="str">
        <f t="shared" si="8"/>
        <v/>
      </c>
      <c r="AX11" s="100" t="str">
        <f t="shared" si="9"/>
        <v/>
      </c>
      <c r="AY11" s="101" t="str">
        <f t="shared" si="10"/>
        <v/>
      </c>
      <c r="AZ11" s="101" t="str">
        <f t="shared" si="11"/>
        <v/>
      </c>
      <c r="BA11" s="102" t="str">
        <f t="shared" si="12"/>
        <v/>
      </c>
      <c r="BB11" s="99" t="str">
        <f t="shared" si="13"/>
        <v/>
      </c>
      <c r="BC11" s="100" t="str">
        <f t="shared" si="14"/>
        <v/>
      </c>
      <c r="BD11" s="100" t="str">
        <f t="shared" si="15"/>
        <v/>
      </c>
      <c r="BE11" s="101" t="str">
        <f t="shared" si="16"/>
        <v/>
      </c>
      <c r="BF11" s="101" t="str">
        <f t="shared" si="17"/>
        <v/>
      </c>
      <c r="BG11" s="102" t="str">
        <f t="shared" si="18"/>
        <v/>
      </c>
      <c r="BH11" s="99" t="str">
        <f t="shared" si="19"/>
        <v/>
      </c>
      <c r="BI11" s="100" t="str">
        <f t="shared" si="20"/>
        <v/>
      </c>
      <c r="BJ11" s="100" t="str">
        <f t="shared" si="21"/>
        <v/>
      </c>
      <c r="BK11" s="101" t="str">
        <f t="shared" si="22"/>
        <v/>
      </c>
      <c r="BL11" s="101" t="str">
        <f t="shared" si="23"/>
        <v>!</v>
      </c>
      <c r="BM11" s="102" t="str">
        <f t="shared" si="24"/>
        <v/>
      </c>
      <c r="BN11" s="99" t="str">
        <f t="shared" si="25"/>
        <v/>
      </c>
      <c r="BO11" s="100" t="str">
        <f t="shared" si="26"/>
        <v/>
      </c>
      <c r="BP11" s="100" t="str">
        <f t="shared" si="27"/>
        <v/>
      </c>
      <c r="BQ11" s="101" t="str">
        <f t="shared" si="28"/>
        <v/>
      </c>
      <c r="BR11" s="101" t="str">
        <f t="shared" si="29"/>
        <v/>
      </c>
      <c r="BS11" s="102" t="str">
        <f t="shared" si="30"/>
        <v/>
      </c>
      <c r="BT11" s="99" t="str">
        <f t="shared" si="31"/>
        <v/>
      </c>
      <c r="BU11" s="100" t="str">
        <f t="shared" si="32"/>
        <v/>
      </c>
      <c r="BV11" s="100" t="str">
        <f t="shared" si="33"/>
        <v/>
      </c>
      <c r="BW11" s="101" t="str">
        <f t="shared" si="34"/>
        <v/>
      </c>
      <c r="BX11" s="101" t="str">
        <f t="shared" si="35"/>
        <v/>
      </c>
      <c r="BY11" s="102" t="str">
        <f t="shared" si="36"/>
        <v/>
      </c>
      <c r="BZ11" s="99" t="str">
        <f t="shared" si="37"/>
        <v/>
      </c>
      <c r="CA11" s="100" t="str">
        <f t="shared" si="38"/>
        <v/>
      </c>
      <c r="CB11" s="100" t="str">
        <f t="shared" si="39"/>
        <v/>
      </c>
      <c r="CC11" s="101" t="str">
        <f t="shared" si="40"/>
        <v/>
      </c>
      <c r="CD11" s="101">
        <f t="shared" si="41"/>
        <v>9</v>
      </c>
      <c r="CE11" s="102" t="str">
        <f t="shared" si="42"/>
        <v/>
      </c>
      <c r="CF11" s="99" t="str">
        <f t="shared" si="43"/>
        <v/>
      </c>
      <c r="CG11" s="100" t="str">
        <f t="shared" si="44"/>
        <v/>
      </c>
      <c r="CH11" s="100" t="str">
        <f t="shared" si="45"/>
        <v/>
      </c>
      <c r="CI11" s="101" t="str">
        <f t="shared" si="46"/>
        <v/>
      </c>
      <c r="CJ11" s="101" t="str">
        <f t="shared" si="47"/>
        <v/>
      </c>
      <c r="CK11" s="102" t="str">
        <f t="shared" si="48"/>
        <v/>
      </c>
      <c r="CL11" s="15"/>
      <c r="CM11" s="26" t="str">
        <f t="shared" si="97"/>
        <v>%Σ!9</v>
      </c>
      <c r="CN11" s="27" t="str">
        <f t="shared" si="49"/>
        <v/>
      </c>
      <c r="CO11" s="27" t="str">
        <f t="shared" si="50"/>
        <v/>
      </c>
      <c r="CP11" s="27" t="str">
        <f t="shared" si="51"/>
        <v/>
      </c>
      <c r="CQ11" s="27" t="str">
        <f t="shared" si="52"/>
        <v/>
      </c>
      <c r="CR11" s="27" t="str">
        <f t="shared" si="53"/>
        <v/>
      </c>
      <c r="CS11" s="27" t="str">
        <f t="shared" si="54"/>
        <v/>
      </c>
      <c r="CT11" s="27" t="str">
        <f t="shared" si="55"/>
        <v/>
      </c>
      <c r="CU11" s="27" t="str">
        <f t="shared" si="56"/>
        <v/>
      </c>
      <c r="CV11" s="27" t="str">
        <f t="shared" si="57"/>
        <v/>
      </c>
      <c r="CW11" s="27" t="str">
        <f t="shared" si="58"/>
        <v/>
      </c>
      <c r="CX11" s="27" t="str">
        <f t="shared" si="59"/>
        <v/>
      </c>
      <c r="CY11" s="27" t="str">
        <f t="shared" si="60"/>
        <v/>
      </c>
      <c r="CZ11" s="27" t="str">
        <f t="shared" si="61"/>
        <v/>
      </c>
      <c r="DA11" s="27" t="str">
        <f t="shared" si="62"/>
        <v/>
      </c>
      <c r="DB11" s="27" t="str">
        <f t="shared" si="63"/>
        <v/>
      </c>
      <c r="DC11" s="27" t="str">
        <f t="shared" si="64"/>
        <v/>
      </c>
      <c r="DD11" s="27" t="str">
        <f t="shared" si="65"/>
        <v/>
      </c>
      <c r="DE11" s="27" t="str">
        <f t="shared" si="66"/>
        <v/>
      </c>
      <c r="DF11" s="27" t="str">
        <f t="shared" si="67"/>
        <v/>
      </c>
      <c r="DG11" s="27" t="str">
        <f t="shared" si="68"/>
        <v/>
      </c>
      <c r="DH11" s="27" t="str">
        <f t="shared" si="69"/>
        <v/>
      </c>
      <c r="DI11" s="27" t="str">
        <f t="shared" si="70"/>
        <v/>
      </c>
      <c r="DJ11" s="27" t="str">
        <f t="shared" si="71"/>
        <v/>
      </c>
      <c r="DK11" s="27" t="str">
        <f t="shared" si="72"/>
        <v/>
      </c>
      <c r="DL11" s="27" t="str">
        <f t="shared" si="73"/>
        <v/>
      </c>
      <c r="DM11" s="27" t="str">
        <f t="shared" si="74"/>
        <v/>
      </c>
      <c r="DN11" s="27" t="str">
        <f t="shared" si="75"/>
        <v/>
      </c>
      <c r="DO11" s="27" t="str">
        <f t="shared" si="76"/>
        <v/>
      </c>
      <c r="DP11" s="27" t="str">
        <f t="shared" si="77"/>
        <v/>
      </c>
      <c r="DQ11" s="27" t="str">
        <f t="shared" si="78"/>
        <v/>
      </c>
      <c r="DR11" s="27" t="str">
        <f t="shared" si="79"/>
        <v/>
      </c>
      <c r="DS11" s="27" t="str">
        <f t="shared" si="80"/>
        <v/>
      </c>
      <c r="DT11" s="27" t="str">
        <f t="shared" si="81"/>
        <v/>
      </c>
      <c r="DU11" s="27" t="str">
        <f t="shared" si="82"/>
        <v/>
      </c>
      <c r="DV11" s="27" t="str">
        <f t="shared" si="83"/>
        <v/>
      </c>
      <c r="DW11" s="27" t="str">
        <f t="shared" si="84"/>
        <v/>
      </c>
      <c r="DX11" s="27" t="str">
        <f t="shared" si="85"/>
        <v/>
      </c>
      <c r="DY11" s="27" t="str">
        <f t="shared" si="86"/>
        <v/>
      </c>
      <c r="DZ11" s="27" t="str">
        <f t="shared" si="87"/>
        <v/>
      </c>
      <c r="EA11" s="27" t="str">
        <f t="shared" si="88"/>
        <v/>
      </c>
      <c r="EB11" s="27" t="str">
        <f t="shared" si="89"/>
        <v/>
      </c>
      <c r="EC11" s="27" t="str">
        <f t="shared" si="90"/>
        <v/>
      </c>
      <c r="ED11" s="27" t="str">
        <f t="shared" si="91"/>
        <v/>
      </c>
      <c r="EE11" s="27" t="str">
        <f t="shared" si="92"/>
        <v/>
      </c>
      <c r="EF11" s="27" t="str">
        <f t="shared" si="93"/>
        <v/>
      </c>
      <c r="EG11" s="27" t="str">
        <f t="shared" si="94"/>
        <v/>
      </c>
      <c r="EH11" s="27" t="str">
        <f t="shared" si="95"/>
        <v/>
      </c>
      <c r="EI11" s="33"/>
      <c r="EJ11" s="17">
        <f t="shared" si="98"/>
        <v>0</v>
      </c>
      <c r="EK11" s="15"/>
      <c r="EL11" s="28" t="str">
        <f t="shared" si="96"/>
        <v>%</v>
      </c>
      <c r="EM11" s="29" t="str">
        <f t="shared" si="96"/>
        <v>Σ</v>
      </c>
      <c r="EN11" s="29" t="str">
        <f t="shared" si="96"/>
        <v>!</v>
      </c>
      <c r="EO11" s="29" t="str">
        <f t="shared" si="96"/>
        <v>9</v>
      </c>
      <c r="EP11" s="29" t="str">
        <f t="shared" si="96"/>
        <v/>
      </c>
      <c r="EQ11" s="29" t="str">
        <f t="shared" si="96"/>
        <v/>
      </c>
      <c r="ER11" s="29" t="str">
        <f t="shared" si="96"/>
        <v/>
      </c>
      <c r="ES11" s="29" t="str">
        <f t="shared" si="96"/>
        <v/>
      </c>
      <c r="ET11" s="29" t="str">
        <f t="shared" si="96"/>
        <v/>
      </c>
      <c r="EU11" s="29" t="str">
        <f t="shared" si="96"/>
        <v/>
      </c>
      <c r="EV11" s="29" t="str">
        <f t="shared" si="96"/>
        <v/>
      </c>
      <c r="EW11" s="29" t="str">
        <f t="shared" si="96"/>
        <v/>
      </c>
      <c r="EX11" s="29" t="str">
        <f t="shared" si="96"/>
        <v/>
      </c>
      <c r="EY11" s="29" t="str">
        <f t="shared" si="96"/>
        <v/>
      </c>
      <c r="EZ11" s="29" t="str">
        <f t="shared" si="96"/>
        <v/>
      </c>
      <c r="FA11" s="29" t="str">
        <f t="shared" si="96"/>
        <v/>
      </c>
      <c r="FB11" s="29" t="str">
        <f t="shared" si="96"/>
        <v/>
      </c>
      <c r="FC11" s="29" t="str">
        <f t="shared" si="96"/>
        <v/>
      </c>
      <c r="FD11" s="29" t="str">
        <f t="shared" si="96"/>
        <v/>
      </c>
      <c r="FE11" s="29" t="str">
        <f t="shared" si="96"/>
        <v/>
      </c>
      <c r="FF11" s="29" t="str">
        <f t="shared" si="96"/>
        <v/>
      </c>
      <c r="FG11" s="29" t="str">
        <f t="shared" si="96"/>
        <v/>
      </c>
      <c r="FH11" s="29" t="str">
        <f t="shared" si="96"/>
        <v/>
      </c>
      <c r="FI11" s="29" t="str">
        <f t="shared" si="96"/>
        <v/>
      </c>
      <c r="FJ11" s="29" t="str">
        <f t="shared" si="96"/>
        <v/>
      </c>
      <c r="FK11" s="29" t="str">
        <f t="shared" si="96"/>
        <v/>
      </c>
      <c r="FL11" s="29" t="str">
        <f t="shared" si="96"/>
        <v/>
      </c>
      <c r="FM11" s="29" t="str">
        <f t="shared" si="96"/>
        <v/>
      </c>
      <c r="FN11" s="29" t="str">
        <f t="shared" si="96"/>
        <v/>
      </c>
      <c r="FO11" s="29" t="str">
        <f t="shared" si="96"/>
        <v/>
      </c>
      <c r="FP11" s="29" t="str">
        <f t="shared" si="96"/>
        <v/>
      </c>
      <c r="FQ11" s="29" t="str">
        <f t="shared" si="96"/>
        <v/>
      </c>
      <c r="FR11" s="29" t="str">
        <f t="shared" si="96"/>
        <v/>
      </c>
      <c r="FS11" s="29" t="str">
        <f t="shared" si="96"/>
        <v/>
      </c>
      <c r="FT11" s="29" t="str">
        <f t="shared" si="96"/>
        <v/>
      </c>
      <c r="FU11" s="29" t="str">
        <f t="shared" si="96"/>
        <v/>
      </c>
      <c r="FV11" s="29" t="str">
        <f t="shared" si="96"/>
        <v/>
      </c>
      <c r="FW11" s="29" t="str">
        <f t="shared" si="96"/>
        <v/>
      </c>
      <c r="FX11" s="29" t="str">
        <f t="shared" si="96"/>
        <v/>
      </c>
      <c r="FY11" s="29" t="str">
        <f t="shared" si="96"/>
        <v/>
      </c>
      <c r="FZ11" s="29" t="str">
        <f t="shared" si="96"/>
        <v/>
      </c>
      <c r="GA11" s="29" t="str">
        <f t="shared" si="96"/>
        <v/>
      </c>
      <c r="GB11" s="29" t="str">
        <f t="shared" si="96"/>
        <v/>
      </c>
      <c r="GC11" s="29" t="str">
        <f t="shared" si="96"/>
        <v/>
      </c>
      <c r="GD11" s="29" t="str">
        <f t="shared" si="96"/>
        <v/>
      </c>
      <c r="GE11" s="29" t="str">
        <f t="shared" si="96"/>
        <v/>
      </c>
      <c r="GF11" s="29" t="str">
        <f t="shared" si="96"/>
        <v/>
      </c>
      <c r="GG11" s="30" t="str">
        <f t="shared" si="96"/>
        <v/>
      </c>
    </row>
    <row r="12" spans="1:199" ht="30" customHeight="1" thickTop="1" thickBot="1" x14ac:dyDescent="0.35">
      <c r="A12" s="186">
        <v>6</v>
      </c>
      <c r="B12" s="191">
        <v>6</v>
      </c>
      <c r="C12" s="196">
        <v>1088523</v>
      </c>
      <c r="D12" s="203" t="s">
        <v>106</v>
      </c>
      <c r="E12" s="203" t="s">
        <v>107</v>
      </c>
      <c r="F12" s="130" t="s">
        <v>178</v>
      </c>
      <c r="G12" s="222" t="s">
        <v>149</v>
      </c>
      <c r="H12" s="212" t="s">
        <v>158</v>
      </c>
      <c r="I12" s="213" t="s">
        <v>166</v>
      </c>
      <c r="J12" s="213" t="s">
        <v>163</v>
      </c>
      <c r="K12" s="213" t="s">
        <v>120</v>
      </c>
      <c r="L12" s="219" t="s">
        <v>151</v>
      </c>
      <c r="M12" s="216">
        <v>44011</v>
      </c>
      <c r="N12" s="217">
        <v>44011</v>
      </c>
      <c r="O12" s="199" t="str">
        <f t="shared" si="0"/>
        <v/>
      </c>
      <c r="P12" s="40"/>
      <c r="Q12" s="49"/>
      <c r="R12" s="116"/>
      <c r="S12" s="55">
        <v>20</v>
      </c>
      <c r="T12" s="6"/>
      <c r="U12" s="49"/>
      <c r="V12" s="115"/>
      <c r="W12" s="54">
        <v>14</v>
      </c>
      <c r="X12" s="6"/>
      <c r="Y12" s="144" t="s">
        <v>207</v>
      </c>
      <c r="Z12" s="146" t="s">
        <v>208</v>
      </c>
      <c r="AA12" s="63">
        <v>10</v>
      </c>
      <c r="AB12" s="16"/>
      <c r="AC12" s="5">
        <f t="shared" si="99"/>
        <v>6</v>
      </c>
      <c r="AD12" s="114" t="s">
        <v>8</v>
      </c>
      <c r="AE12" s="82" t="s">
        <v>122</v>
      </c>
      <c r="AF12" s="54">
        <v>5</v>
      </c>
      <c r="AG12" s="32">
        <f t="shared" si="100"/>
        <v>31</v>
      </c>
      <c r="AH12" s="65">
        <v>6</v>
      </c>
      <c r="AI12" s="72" t="s">
        <v>147</v>
      </c>
      <c r="AJ12" s="54">
        <v>5</v>
      </c>
      <c r="AK12" s="32">
        <f t="shared" si="101"/>
        <v>56</v>
      </c>
      <c r="AL12" s="69" t="s">
        <v>44</v>
      </c>
      <c r="AM12" s="71"/>
      <c r="AN12" s="54">
        <v>5</v>
      </c>
      <c r="AO12" s="6"/>
      <c r="AP12" s="99" t="str">
        <f t="shared" si="1"/>
        <v/>
      </c>
      <c r="AQ12" s="100" t="str">
        <f t="shared" si="2"/>
        <v/>
      </c>
      <c r="AR12" s="100" t="str">
        <f t="shared" si="3"/>
        <v>!"</v>
      </c>
      <c r="AS12" s="101" t="str">
        <f t="shared" si="4"/>
        <v/>
      </c>
      <c r="AT12" s="101" t="str">
        <f t="shared" si="5"/>
        <v/>
      </c>
      <c r="AU12" s="102" t="str">
        <f t="shared" si="6"/>
        <v/>
      </c>
      <c r="AV12" s="99" t="str">
        <f t="shared" si="7"/>
        <v/>
      </c>
      <c r="AW12" s="100" t="str">
        <f t="shared" si="8"/>
        <v/>
      </c>
      <c r="AX12" s="100" t="str">
        <f t="shared" si="9"/>
        <v/>
      </c>
      <c r="AY12" s="101" t="str">
        <f t="shared" si="10"/>
        <v/>
      </c>
      <c r="AZ12" s="101">
        <f t="shared" si="11"/>
        <v>8</v>
      </c>
      <c r="BA12" s="102" t="str">
        <f t="shared" si="12"/>
        <v/>
      </c>
      <c r="BB12" s="99" t="str">
        <f t="shared" si="13"/>
        <v/>
      </c>
      <c r="BC12" s="100" t="str">
        <f t="shared" si="14"/>
        <v/>
      </c>
      <c r="BD12" s="100" t="str">
        <f t="shared" si="15"/>
        <v/>
      </c>
      <c r="BE12" s="101" t="str">
        <f t="shared" si="16"/>
        <v/>
      </c>
      <c r="BF12" s="101" t="str">
        <f t="shared" si="17"/>
        <v>Φ</v>
      </c>
      <c r="BG12" s="102" t="str">
        <f t="shared" si="18"/>
        <v/>
      </c>
      <c r="BH12" s="99" t="str">
        <f t="shared" si="19"/>
        <v/>
      </c>
      <c r="BI12" s="100" t="str">
        <f t="shared" si="20"/>
        <v/>
      </c>
      <c r="BJ12" s="100" t="str">
        <f t="shared" si="21"/>
        <v/>
      </c>
      <c r="BK12" s="101" t="str">
        <f t="shared" si="22"/>
        <v/>
      </c>
      <c r="BL12" s="101" t="str">
        <f t="shared" si="23"/>
        <v/>
      </c>
      <c r="BM12" s="102" t="str">
        <f t="shared" si="24"/>
        <v/>
      </c>
      <c r="BN12" s="99" t="str">
        <f t="shared" si="25"/>
        <v/>
      </c>
      <c r="BO12" s="100" t="str">
        <f t="shared" si="26"/>
        <v/>
      </c>
      <c r="BP12" s="100" t="str">
        <f t="shared" si="27"/>
        <v/>
      </c>
      <c r="BQ12" s="101" t="str">
        <f t="shared" si="28"/>
        <v/>
      </c>
      <c r="BR12" s="101" t="str">
        <f t="shared" si="29"/>
        <v/>
      </c>
      <c r="BS12" s="102" t="str">
        <f t="shared" si="30"/>
        <v/>
      </c>
      <c r="BT12" s="99" t="str">
        <f t="shared" si="31"/>
        <v/>
      </c>
      <c r="BU12" s="100" t="str">
        <f t="shared" si="32"/>
        <v/>
      </c>
      <c r="BV12" s="100" t="str">
        <f t="shared" si="33"/>
        <v/>
      </c>
      <c r="BW12" s="101" t="str">
        <f t="shared" si="34"/>
        <v>D</v>
      </c>
      <c r="BX12" s="101" t="str">
        <f t="shared" si="35"/>
        <v/>
      </c>
      <c r="BY12" s="102" t="str">
        <f t="shared" si="36"/>
        <v/>
      </c>
      <c r="BZ12" s="99" t="str">
        <f t="shared" si="37"/>
        <v/>
      </c>
      <c r="CA12" s="100" t="str">
        <f t="shared" si="38"/>
        <v/>
      </c>
      <c r="CB12" s="100" t="str">
        <f t="shared" si="39"/>
        <v/>
      </c>
      <c r="CC12" s="101" t="str">
        <f t="shared" si="40"/>
        <v/>
      </c>
      <c r="CD12" s="101">
        <f t="shared" si="41"/>
        <v>0</v>
      </c>
      <c r="CE12" s="102" t="str">
        <f t="shared" si="42"/>
        <v/>
      </c>
      <c r="CF12" s="99" t="str">
        <f t="shared" si="43"/>
        <v/>
      </c>
      <c r="CG12" s="100" t="str">
        <f t="shared" si="44"/>
        <v/>
      </c>
      <c r="CH12" s="100" t="str">
        <f t="shared" si="45"/>
        <v/>
      </c>
      <c r="CI12" s="101" t="str">
        <f t="shared" si="46"/>
        <v/>
      </c>
      <c r="CJ12" s="101" t="str">
        <f t="shared" si="47"/>
        <v/>
      </c>
      <c r="CK12" s="102" t="str">
        <f t="shared" si="48"/>
        <v/>
      </c>
      <c r="CL12" s="15"/>
      <c r="CM12" s="26" t="str">
        <f t="shared" si="97"/>
        <v>!"8ΦD0</v>
      </c>
      <c r="CN12" s="27" t="str">
        <f t="shared" si="49"/>
        <v/>
      </c>
      <c r="CO12" s="27" t="str">
        <f t="shared" si="50"/>
        <v/>
      </c>
      <c r="CP12" s="27" t="str">
        <f t="shared" si="51"/>
        <v/>
      </c>
      <c r="CQ12" s="27" t="str">
        <f t="shared" si="52"/>
        <v/>
      </c>
      <c r="CR12" s="27" t="str">
        <f t="shared" si="53"/>
        <v/>
      </c>
      <c r="CS12" s="27" t="str">
        <f t="shared" si="54"/>
        <v/>
      </c>
      <c r="CT12" s="27" t="str">
        <f t="shared" si="55"/>
        <v/>
      </c>
      <c r="CU12" s="27" t="str">
        <f t="shared" si="56"/>
        <v/>
      </c>
      <c r="CV12" s="27" t="str">
        <f t="shared" si="57"/>
        <v/>
      </c>
      <c r="CW12" s="27" t="str">
        <f t="shared" si="58"/>
        <v/>
      </c>
      <c r="CX12" s="27" t="str">
        <f t="shared" si="59"/>
        <v/>
      </c>
      <c r="CY12" s="27" t="str">
        <f t="shared" si="60"/>
        <v/>
      </c>
      <c r="CZ12" s="27" t="str">
        <f t="shared" si="61"/>
        <v/>
      </c>
      <c r="DA12" s="27" t="str">
        <f t="shared" si="62"/>
        <v/>
      </c>
      <c r="DB12" s="27" t="str">
        <f t="shared" si="63"/>
        <v/>
      </c>
      <c r="DC12" s="27" t="str">
        <f t="shared" si="64"/>
        <v/>
      </c>
      <c r="DD12" s="27" t="str">
        <f t="shared" si="65"/>
        <v/>
      </c>
      <c r="DE12" s="27" t="str">
        <f t="shared" si="66"/>
        <v/>
      </c>
      <c r="DF12" s="27" t="str">
        <f t="shared" si="67"/>
        <v/>
      </c>
      <c r="DG12" s="27" t="str">
        <f t="shared" si="68"/>
        <v/>
      </c>
      <c r="DH12" s="27" t="str">
        <f t="shared" si="69"/>
        <v/>
      </c>
      <c r="DI12" s="27" t="str">
        <f t="shared" si="70"/>
        <v/>
      </c>
      <c r="DJ12" s="27" t="str">
        <f t="shared" si="71"/>
        <v/>
      </c>
      <c r="DK12" s="27" t="str">
        <f t="shared" si="72"/>
        <v/>
      </c>
      <c r="DL12" s="27" t="str">
        <f t="shared" si="73"/>
        <v/>
      </c>
      <c r="DM12" s="27" t="str">
        <f t="shared" si="74"/>
        <v/>
      </c>
      <c r="DN12" s="27" t="str">
        <f t="shared" si="75"/>
        <v/>
      </c>
      <c r="DO12" s="27" t="str">
        <f t="shared" si="76"/>
        <v/>
      </c>
      <c r="DP12" s="27" t="str">
        <f t="shared" si="77"/>
        <v/>
      </c>
      <c r="DQ12" s="27" t="str">
        <f t="shared" si="78"/>
        <v/>
      </c>
      <c r="DR12" s="27" t="str">
        <f t="shared" si="79"/>
        <v/>
      </c>
      <c r="DS12" s="27" t="str">
        <f t="shared" si="80"/>
        <v/>
      </c>
      <c r="DT12" s="27" t="str">
        <f t="shared" si="81"/>
        <v/>
      </c>
      <c r="DU12" s="27" t="str">
        <f t="shared" si="82"/>
        <v/>
      </c>
      <c r="DV12" s="27" t="str">
        <f t="shared" si="83"/>
        <v/>
      </c>
      <c r="DW12" s="27" t="str">
        <f t="shared" si="84"/>
        <v/>
      </c>
      <c r="DX12" s="27" t="str">
        <f t="shared" si="85"/>
        <v/>
      </c>
      <c r="DY12" s="27" t="str">
        <f t="shared" si="86"/>
        <v/>
      </c>
      <c r="DZ12" s="27" t="str">
        <f t="shared" si="87"/>
        <v/>
      </c>
      <c r="EA12" s="27" t="str">
        <f t="shared" si="88"/>
        <v/>
      </c>
      <c r="EB12" s="27" t="str">
        <f t="shared" si="89"/>
        <v/>
      </c>
      <c r="EC12" s="27" t="str">
        <f t="shared" si="90"/>
        <v/>
      </c>
      <c r="ED12" s="27" t="str">
        <f t="shared" si="91"/>
        <v/>
      </c>
      <c r="EE12" s="27" t="str">
        <f t="shared" si="92"/>
        <v/>
      </c>
      <c r="EF12" s="27" t="str">
        <f t="shared" si="93"/>
        <v/>
      </c>
      <c r="EG12" s="27" t="str">
        <f t="shared" si="94"/>
        <v/>
      </c>
      <c r="EH12" s="27" t="str">
        <f t="shared" si="95"/>
        <v/>
      </c>
      <c r="EI12" s="33"/>
      <c r="EJ12" s="17">
        <f t="shared" si="98"/>
        <v>0</v>
      </c>
      <c r="EK12" s="15"/>
      <c r="EL12" s="28" t="str">
        <f t="shared" si="96"/>
        <v>!</v>
      </c>
      <c r="EM12" s="29" t="str">
        <f t="shared" si="96"/>
        <v>"</v>
      </c>
      <c r="EN12" s="29" t="str">
        <f t="shared" si="96"/>
        <v>8</v>
      </c>
      <c r="EO12" s="29" t="str">
        <f t="shared" si="96"/>
        <v>Φ</v>
      </c>
      <c r="EP12" s="29" t="str">
        <f t="shared" si="96"/>
        <v>D</v>
      </c>
      <c r="EQ12" s="29" t="str">
        <f t="shared" si="96"/>
        <v>0</v>
      </c>
      <c r="ER12" s="29" t="str">
        <f t="shared" si="96"/>
        <v/>
      </c>
      <c r="ES12" s="29" t="str">
        <f t="shared" si="96"/>
        <v/>
      </c>
      <c r="ET12" s="29" t="str">
        <f t="shared" si="96"/>
        <v/>
      </c>
      <c r="EU12" s="29" t="str">
        <f t="shared" si="96"/>
        <v/>
      </c>
      <c r="EV12" s="29" t="str">
        <f t="shared" si="96"/>
        <v/>
      </c>
      <c r="EW12" s="29" t="str">
        <f t="shared" si="96"/>
        <v/>
      </c>
      <c r="EX12" s="29" t="str">
        <f t="shared" si="96"/>
        <v/>
      </c>
      <c r="EY12" s="29" t="str">
        <f t="shared" si="96"/>
        <v/>
      </c>
      <c r="EZ12" s="29" t="str">
        <f t="shared" si="96"/>
        <v/>
      </c>
      <c r="FA12" s="29" t="str">
        <f t="shared" ref="FA12:FP27" si="102">MID($CM12,FA$6,1)</f>
        <v/>
      </c>
      <c r="FB12" s="29" t="str">
        <f t="shared" si="102"/>
        <v/>
      </c>
      <c r="FC12" s="29" t="str">
        <f t="shared" si="102"/>
        <v/>
      </c>
      <c r="FD12" s="29" t="str">
        <f t="shared" si="102"/>
        <v/>
      </c>
      <c r="FE12" s="29" t="str">
        <f t="shared" si="102"/>
        <v/>
      </c>
      <c r="FF12" s="29" t="str">
        <f t="shared" si="102"/>
        <v/>
      </c>
      <c r="FG12" s="29" t="str">
        <f t="shared" si="102"/>
        <v/>
      </c>
      <c r="FH12" s="29" t="str">
        <f t="shared" si="102"/>
        <v/>
      </c>
      <c r="FI12" s="29" t="str">
        <f t="shared" si="102"/>
        <v/>
      </c>
      <c r="FJ12" s="29" t="str">
        <f t="shared" si="102"/>
        <v/>
      </c>
      <c r="FK12" s="29" t="str">
        <f t="shared" si="102"/>
        <v/>
      </c>
      <c r="FL12" s="29" t="str">
        <f t="shared" si="102"/>
        <v/>
      </c>
      <c r="FM12" s="29" t="str">
        <f t="shared" si="102"/>
        <v/>
      </c>
      <c r="FN12" s="29" t="str">
        <f t="shared" si="102"/>
        <v/>
      </c>
      <c r="FO12" s="29" t="str">
        <f t="shared" si="102"/>
        <v/>
      </c>
      <c r="FP12" s="29" t="str">
        <f t="shared" si="102"/>
        <v/>
      </c>
      <c r="FQ12" s="29" t="str">
        <f t="shared" ref="FQ12:GF27" si="103">MID($CM12,FQ$6,1)</f>
        <v/>
      </c>
      <c r="FR12" s="29" t="str">
        <f t="shared" si="103"/>
        <v/>
      </c>
      <c r="FS12" s="29" t="str">
        <f t="shared" si="103"/>
        <v/>
      </c>
      <c r="FT12" s="29" t="str">
        <f t="shared" si="103"/>
        <v/>
      </c>
      <c r="FU12" s="29" t="str">
        <f t="shared" si="103"/>
        <v/>
      </c>
      <c r="FV12" s="29" t="str">
        <f t="shared" si="103"/>
        <v/>
      </c>
      <c r="FW12" s="29" t="str">
        <f t="shared" si="103"/>
        <v/>
      </c>
      <c r="FX12" s="29" t="str">
        <f t="shared" si="103"/>
        <v/>
      </c>
      <c r="FY12" s="29" t="str">
        <f t="shared" si="103"/>
        <v/>
      </c>
      <c r="FZ12" s="29" t="str">
        <f t="shared" si="103"/>
        <v/>
      </c>
      <c r="GA12" s="29" t="str">
        <f t="shared" si="103"/>
        <v/>
      </c>
      <c r="GB12" s="29" t="str">
        <f t="shared" si="103"/>
        <v/>
      </c>
      <c r="GC12" s="29" t="str">
        <f t="shared" si="103"/>
        <v/>
      </c>
      <c r="GD12" s="29" t="str">
        <f t="shared" si="103"/>
        <v/>
      </c>
      <c r="GE12" s="29" t="str">
        <f t="shared" si="103"/>
        <v/>
      </c>
      <c r="GF12" s="29" t="str">
        <f t="shared" si="103"/>
        <v/>
      </c>
      <c r="GG12" s="30" t="str">
        <f t="shared" ref="GG12:GG31" si="104">MID($CM12,GG$6,1)</f>
        <v/>
      </c>
    </row>
    <row r="13" spans="1:199" ht="30" customHeight="1" thickTop="1" thickBot="1" x14ac:dyDescent="0.35">
      <c r="A13" s="186">
        <v>7</v>
      </c>
      <c r="B13" s="191">
        <v>9</v>
      </c>
      <c r="C13" s="196">
        <v>1084146</v>
      </c>
      <c r="D13" s="203" t="s">
        <v>108</v>
      </c>
      <c r="E13" s="203" t="s">
        <v>109</v>
      </c>
      <c r="F13" s="130" t="s">
        <v>179</v>
      </c>
      <c r="G13" s="213" t="s">
        <v>163</v>
      </c>
      <c r="H13" s="218"/>
      <c r="I13" s="213" t="s">
        <v>166</v>
      </c>
      <c r="J13" s="223" t="s">
        <v>175</v>
      </c>
      <c r="K13" s="213" t="s">
        <v>120</v>
      </c>
      <c r="L13" s="219" t="s">
        <v>158</v>
      </c>
      <c r="M13" s="220"/>
      <c r="N13" s="221"/>
      <c r="O13" s="199" t="str">
        <f t="shared" si="0"/>
        <v/>
      </c>
      <c r="P13" s="40"/>
      <c r="Q13" s="49"/>
      <c r="R13" s="115"/>
      <c r="S13" s="55">
        <v>20</v>
      </c>
      <c r="T13" s="6"/>
      <c r="U13" s="49"/>
      <c r="V13" s="115"/>
      <c r="W13" s="55">
        <v>15</v>
      </c>
      <c r="X13" s="6"/>
      <c r="Y13" s="49"/>
      <c r="Z13" s="130"/>
      <c r="AA13" s="55">
        <v>10</v>
      </c>
      <c r="AB13" s="16"/>
      <c r="AC13" s="5">
        <f t="shared" si="99"/>
        <v>7</v>
      </c>
      <c r="AD13" s="49" t="s">
        <v>9</v>
      </c>
      <c r="AE13" s="72" t="s">
        <v>123</v>
      </c>
      <c r="AF13" s="111">
        <v>4</v>
      </c>
      <c r="AG13" s="32">
        <f t="shared" si="100"/>
        <v>32</v>
      </c>
      <c r="AH13" s="65">
        <v>7</v>
      </c>
      <c r="AI13" s="72" t="s">
        <v>148</v>
      </c>
      <c r="AJ13" s="54">
        <v>5</v>
      </c>
      <c r="AK13" s="32">
        <f t="shared" si="101"/>
        <v>57</v>
      </c>
      <c r="AL13" s="65" t="s">
        <v>32</v>
      </c>
      <c r="AM13" s="71"/>
      <c r="AN13" s="54">
        <v>5</v>
      </c>
      <c r="AO13" s="6"/>
      <c r="AP13" s="99" t="str">
        <f t="shared" si="1"/>
        <v/>
      </c>
      <c r="AQ13" s="100" t="str">
        <f t="shared" si="2"/>
        <v/>
      </c>
      <c r="AR13" s="100" t="str">
        <f t="shared" si="3"/>
        <v>%Σ</v>
      </c>
      <c r="AS13" s="101" t="str">
        <f t="shared" si="4"/>
        <v/>
      </c>
      <c r="AT13" s="101" t="str">
        <f t="shared" si="5"/>
        <v/>
      </c>
      <c r="AU13" s="102" t="str">
        <f t="shared" si="6"/>
        <v/>
      </c>
      <c r="AV13" s="99" t="str">
        <f t="shared" si="7"/>
        <v/>
      </c>
      <c r="AW13" s="100" t="str">
        <f t="shared" si="8"/>
        <v/>
      </c>
      <c r="AX13" s="100" t="str">
        <f t="shared" si="9"/>
        <v/>
      </c>
      <c r="AY13" s="101" t="str">
        <f t="shared" si="10"/>
        <v/>
      </c>
      <c r="AZ13" s="101" t="str">
        <f t="shared" si="11"/>
        <v/>
      </c>
      <c r="BA13" s="102" t="str">
        <f t="shared" si="12"/>
        <v/>
      </c>
      <c r="BB13" s="99" t="str">
        <f t="shared" si="13"/>
        <v/>
      </c>
      <c r="BC13" s="100" t="str">
        <f t="shared" si="14"/>
        <v/>
      </c>
      <c r="BD13" s="100" t="str">
        <f t="shared" si="15"/>
        <v/>
      </c>
      <c r="BE13" s="101" t="str">
        <f t="shared" si="16"/>
        <v/>
      </c>
      <c r="BF13" s="101" t="str">
        <f t="shared" si="17"/>
        <v/>
      </c>
      <c r="BG13" s="102" t="str">
        <f t="shared" si="18"/>
        <v/>
      </c>
      <c r="BH13" s="99" t="str">
        <f t="shared" si="19"/>
        <v/>
      </c>
      <c r="BI13" s="100" t="str">
        <f t="shared" si="20"/>
        <v/>
      </c>
      <c r="BJ13" s="100" t="str">
        <f t="shared" si="21"/>
        <v/>
      </c>
      <c r="BK13" s="101" t="str">
        <f t="shared" si="22"/>
        <v/>
      </c>
      <c r="BL13" s="101" t="str">
        <f t="shared" si="23"/>
        <v/>
      </c>
      <c r="BM13" s="102" t="str">
        <f t="shared" si="24"/>
        <v/>
      </c>
      <c r="BN13" s="99" t="str">
        <f t="shared" si="25"/>
        <v/>
      </c>
      <c r="BO13" s="100" t="str">
        <f t="shared" si="26"/>
        <v/>
      </c>
      <c r="BP13" s="100" t="str">
        <f t="shared" si="27"/>
        <v>0!</v>
      </c>
      <c r="BQ13" s="101" t="str">
        <f t="shared" si="28"/>
        <v/>
      </c>
      <c r="BR13" s="101" t="str">
        <f t="shared" si="29"/>
        <v/>
      </c>
      <c r="BS13" s="102" t="str">
        <f t="shared" si="30"/>
        <v/>
      </c>
      <c r="BT13" s="99" t="str">
        <f t="shared" si="31"/>
        <v/>
      </c>
      <c r="BU13" s="100" t="str">
        <f t="shared" si="32"/>
        <v/>
      </c>
      <c r="BV13" s="100" t="str">
        <f t="shared" si="33"/>
        <v/>
      </c>
      <c r="BW13" s="101" t="str">
        <f t="shared" si="34"/>
        <v>D</v>
      </c>
      <c r="BX13" s="101" t="str">
        <f t="shared" si="35"/>
        <v/>
      </c>
      <c r="BY13" s="102" t="str">
        <f t="shared" si="36"/>
        <v/>
      </c>
      <c r="BZ13" s="99" t="str">
        <f t="shared" si="37"/>
        <v/>
      </c>
      <c r="CA13" s="100" t="str">
        <f t="shared" si="38"/>
        <v/>
      </c>
      <c r="CB13" s="100" t="str">
        <f t="shared" si="39"/>
        <v/>
      </c>
      <c r="CC13" s="101" t="str">
        <f t="shared" si="40"/>
        <v/>
      </c>
      <c r="CD13" s="101" t="str">
        <f t="shared" si="41"/>
        <v>Φ</v>
      </c>
      <c r="CE13" s="102" t="str">
        <f t="shared" si="42"/>
        <v/>
      </c>
      <c r="CF13" s="99" t="str">
        <f t="shared" si="43"/>
        <v/>
      </c>
      <c r="CG13" s="100" t="str">
        <f t="shared" si="44"/>
        <v/>
      </c>
      <c r="CH13" s="100" t="str">
        <f t="shared" si="45"/>
        <v/>
      </c>
      <c r="CI13" s="101" t="str">
        <f t="shared" si="46"/>
        <v/>
      </c>
      <c r="CJ13" s="101" t="str">
        <f t="shared" si="47"/>
        <v/>
      </c>
      <c r="CK13" s="102" t="str">
        <f t="shared" si="48"/>
        <v/>
      </c>
      <c r="CL13" s="15"/>
      <c r="CM13" s="26" t="str">
        <f t="shared" si="97"/>
        <v>%Σ0!DΦ</v>
      </c>
      <c r="CN13" s="27" t="str">
        <f t="shared" si="49"/>
        <v/>
      </c>
      <c r="CO13" s="27" t="str">
        <f t="shared" si="50"/>
        <v/>
      </c>
      <c r="CP13" s="27" t="str">
        <f t="shared" si="51"/>
        <v/>
      </c>
      <c r="CQ13" s="27" t="str">
        <f t="shared" si="52"/>
        <v/>
      </c>
      <c r="CR13" s="27" t="str">
        <f t="shared" si="53"/>
        <v/>
      </c>
      <c r="CS13" s="27" t="str">
        <f t="shared" si="54"/>
        <v/>
      </c>
      <c r="CT13" s="27" t="str">
        <f t="shared" si="55"/>
        <v/>
      </c>
      <c r="CU13" s="27" t="str">
        <f t="shared" si="56"/>
        <v/>
      </c>
      <c r="CV13" s="27" t="str">
        <f t="shared" si="57"/>
        <v/>
      </c>
      <c r="CW13" s="27" t="str">
        <f t="shared" si="58"/>
        <v/>
      </c>
      <c r="CX13" s="27" t="str">
        <f t="shared" si="59"/>
        <v/>
      </c>
      <c r="CY13" s="27" t="str">
        <f t="shared" si="60"/>
        <v/>
      </c>
      <c r="CZ13" s="27" t="str">
        <f t="shared" si="61"/>
        <v/>
      </c>
      <c r="DA13" s="27" t="str">
        <f t="shared" si="62"/>
        <v/>
      </c>
      <c r="DB13" s="27" t="str">
        <f t="shared" si="63"/>
        <v/>
      </c>
      <c r="DC13" s="27" t="str">
        <f t="shared" si="64"/>
        <v/>
      </c>
      <c r="DD13" s="27" t="str">
        <f t="shared" si="65"/>
        <v/>
      </c>
      <c r="DE13" s="27" t="str">
        <f t="shared" si="66"/>
        <v/>
      </c>
      <c r="DF13" s="27" t="str">
        <f t="shared" si="67"/>
        <v/>
      </c>
      <c r="DG13" s="27" t="str">
        <f t="shared" si="68"/>
        <v/>
      </c>
      <c r="DH13" s="27" t="str">
        <f t="shared" si="69"/>
        <v/>
      </c>
      <c r="DI13" s="27" t="str">
        <f t="shared" si="70"/>
        <v/>
      </c>
      <c r="DJ13" s="27" t="str">
        <f t="shared" si="71"/>
        <v/>
      </c>
      <c r="DK13" s="27" t="str">
        <f t="shared" si="72"/>
        <v/>
      </c>
      <c r="DL13" s="27" t="str">
        <f t="shared" si="73"/>
        <v/>
      </c>
      <c r="DM13" s="27" t="str">
        <f t="shared" si="74"/>
        <v/>
      </c>
      <c r="DN13" s="27" t="str">
        <f t="shared" si="75"/>
        <v/>
      </c>
      <c r="DO13" s="27" t="str">
        <f t="shared" si="76"/>
        <v/>
      </c>
      <c r="DP13" s="27" t="str">
        <f t="shared" si="77"/>
        <v/>
      </c>
      <c r="DQ13" s="27" t="str">
        <f t="shared" si="78"/>
        <v/>
      </c>
      <c r="DR13" s="27" t="str">
        <f t="shared" si="79"/>
        <v/>
      </c>
      <c r="DS13" s="27" t="str">
        <f t="shared" si="80"/>
        <v/>
      </c>
      <c r="DT13" s="27" t="str">
        <f t="shared" si="81"/>
        <v/>
      </c>
      <c r="DU13" s="27" t="str">
        <f t="shared" si="82"/>
        <v/>
      </c>
      <c r="DV13" s="27" t="str">
        <f t="shared" si="83"/>
        <v/>
      </c>
      <c r="DW13" s="27" t="str">
        <f t="shared" si="84"/>
        <v/>
      </c>
      <c r="DX13" s="27" t="str">
        <f t="shared" si="85"/>
        <v/>
      </c>
      <c r="DY13" s="27" t="str">
        <f t="shared" si="86"/>
        <v/>
      </c>
      <c r="DZ13" s="27" t="str">
        <f t="shared" si="87"/>
        <v/>
      </c>
      <c r="EA13" s="27" t="str">
        <f t="shared" si="88"/>
        <v/>
      </c>
      <c r="EB13" s="27" t="str">
        <f t="shared" si="89"/>
        <v/>
      </c>
      <c r="EC13" s="27" t="str">
        <f t="shared" si="90"/>
        <v/>
      </c>
      <c r="ED13" s="27" t="str">
        <f t="shared" si="91"/>
        <v/>
      </c>
      <c r="EE13" s="27" t="str">
        <f t="shared" si="92"/>
        <v/>
      </c>
      <c r="EF13" s="27" t="str">
        <f t="shared" si="93"/>
        <v/>
      </c>
      <c r="EG13" s="27" t="str">
        <f t="shared" si="94"/>
        <v/>
      </c>
      <c r="EH13" s="27" t="str">
        <f t="shared" si="95"/>
        <v/>
      </c>
      <c r="EI13" s="33"/>
      <c r="EJ13" s="17">
        <f t="shared" si="98"/>
        <v>0</v>
      </c>
      <c r="EK13" s="15"/>
      <c r="EL13" s="28" t="str">
        <f t="shared" ref="EL13:FA28" si="105">MID($CM13,EL$6,1)</f>
        <v>%</v>
      </c>
      <c r="EM13" s="29" t="str">
        <f t="shared" si="105"/>
        <v>Σ</v>
      </c>
      <c r="EN13" s="29" t="str">
        <f t="shared" si="105"/>
        <v>0</v>
      </c>
      <c r="EO13" s="29" t="str">
        <f t="shared" si="105"/>
        <v>!</v>
      </c>
      <c r="EP13" s="29" t="str">
        <f t="shared" si="105"/>
        <v>D</v>
      </c>
      <c r="EQ13" s="29" t="str">
        <f t="shared" si="105"/>
        <v>Φ</v>
      </c>
      <c r="ER13" s="29" t="str">
        <f t="shared" si="105"/>
        <v/>
      </c>
      <c r="ES13" s="29" t="str">
        <f t="shared" si="105"/>
        <v/>
      </c>
      <c r="ET13" s="29" t="str">
        <f t="shared" si="105"/>
        <v/>
      </c>
      <c r="EU13" s="29" t="str">
        <f t="shared" si="105"/>
        <v/>
      </c>
      <c r="EV13" s="29" t="str">
        <f t="shared" si="105"/>
        <v/>
      </c>
      <c r="EW13" s="29" t="str">
        <f t="shared" si="105"/>
        <v/>
      </c>
      <c r="EX13" s="29" t="str">
        <f t="shared" si="105"/>
        <v/>
      </c>
      <c r="EY13" s="29" t="str">
        <f t="shared" si="105"/>
        <v/>
      </c>
      <c r="EZ13" s="29" t="str">
        <f t="shared" si="105"/>
        <v/>
      </c>
      <c r="FA13" s="29" t="str">
        <f t="shared" si="105"/>
        <v/>
      </c>
      <c r="FB13" s="29" t="str">
        <f t="shared" si="102"/>
        <v/>
      </c>
      <c r="FC13" s="29" t="str">
        <f t="shared" si="102"/>
        <v/>
      </c>
      <c r="FD13" s="29" t="str">
        <f t="shared" si="102"/>
        <v/>
      </c>
      <c r="FE13" s="29" t="str">
        <f t="shared" si="102"/>
        <v/>
      </c>
      <c r="FF13" s="29" t="str">
        <f t="shared" si="102"/>
        <v/>
      </c>
      <c r="FG13" s="29" t="str">
        <f t="shared" si="102"/>
        <v/>
      </c>
      <c r="FH13" s="29" t="str">
        <f t="shared" si="102"/>
        <v/>
      </c>
      <c r="FI13" s="29" t="str">
        <f t="shared" si="102"/>
        <v/>
      </c>
      <c r="FJ13" s="29" t="str">
        <f t="shared" si="102"/>
        <v/>
      </c>
      <c r="FK13" s="29" t="str">
        <f t="shared" si="102"/>
        <v/>
      </c>
      <c r="FL13" s="29" t="str">
        <f t="shared" si="102"/>
        <v/>
      </c>
      <c r="FM13" s="29" t="str">
        <f t="shared" si="102"/>
        <v/>
      </c>
      <c r="FN13" s="29" t="str">
        <f t="shared" si="102"/>
        <v/>
      </c>
      <c r="FO13" s="29" t="str">
        <f t="shared" si="102"/>
        <v/>
      </c>
      <c r="FP13" s="29" t="str">
        <f t="shared" si="102"/>
        <v/>
      </c>
      <c r="FQ13" s="29" t="str">
        <f t="shared" si="103"/>
        <v/>
      </c>
      <c r="FR13" s="29" t="str">
        <f t="shared" si="103"/>
        <v/>
      </c>
      <c r="FS13" s="29" t="str">
        <f t="shared" si="103"/>
        <v/>
      </c>
      <c r="FT13" s="29" t="str">
        <f t="shared" si="103"/>
        <v/>
      </c>
      <c r="FU13" s="29" t="str">
        <f t="shared" si="103"/>
        <v/>
      </c>
      <c r="FV13" s="29" t="str">
        <f t="shared" si="103"/>
        <v/>
      </c>
      <c r="FW13" s="29" t="str">
        <f t="shared" si="103"/>
        <v/>
      </c>
      <c r="FX13" s="29" t="str">
        <f t="shared" si="103"/>
        <v/>
      </c>
      <c r="FY13" s="29" t="str">
        <f t="shared" si="103"/>
        <v/>
      </c>
      <c r="FZ13" s="29" t="str">
        <f t="shared" si="103"/>
        <v/>
      </c>
      <c r="GA13" s="29" t="str">
        <f t="shared" si="103"/>
        <v/>
      </c>
      <c r="GB13" s="29" t="str">
        <f t="shared" si="103"/>
        <v/>
      </c>
      <c r="GC13" s="29" t="str">
        <f t="shared" si="103"/>
        <v/>
      </c>
      <c r="GD13" s="29" t="str">
        <f t="shared" si="103"/>
        <v/>
      </c>
      <c r="GE13" s="29" t="str">
        <f t="shared" si="103"/>
        <v/>
      </c>
      <c r="GF13" s="29" t="str">
        <f t="shared" si="103"/>
        <v/>
      </c>
      <c r="GG13" s="30" t="str">
        <f t="shared" si="104"/>
        <v/>
      </c>
    </row>
    <row r="14" spans="1:199" ht="30" customHeight="1" thickTop="1" thickBot="1" x14ac:dyDescent="0.35">
      <c r="A14" s="186">
        <v>8</v>
      </c>
      <c r="B14" s="191">
        <v>12</v>
      </c>
      <c r="C14" s="196">
        <v>1088338</v>
      </c>
      <c r="D14" s="203" t="s">
        <v>110</v>
      </c>
      <c r="E14" s="203" t="s">
        <v>111</v>
      </c>
      <c r="F14" s="213" t="s">
        <v>164</v>
      </c>
      <c r="G14" s="213" t="s">
        <v>163</v>
      </c>
      <c r="H14" s="218"/>
      <c r="I14" s="212" t="s">
        <v>151</v>
      </c>
      <c r="J14" s="222" t="s">
        <v>173</v>
      </c>
      <c r="K14" s="214"/>
      <c r="L14" s="219" t="s">
        <v>156</v>
      </c>
      <c r="M14" s="216">
        <v>44011</v>
      </c>
      <c r="N14" s="217">
        <v>44013</v>
      </c>
      <c r="O14" s="199" t="str">
        <f t="shared" si="0"/>
        <v/>
      </c>
      <c r="P14" s="40"/>
      <c r="Q14" s="49"/>
      <c r="R14" s="116"/>
      <c r="S14" s="54"/>
      <c r="T14" s="6"/>
      <c r="U14" s="49"/>
      <c r="V14" s="115"/>
      <c r="W14" s="54">
        <v>15</v>
      </c>
      <c r="X14" s="6"/>
      <c r="Y14" s="144" t="s">
        <v>176</v>
      </c>
      <c r="Z14" s="130" t="s">
        <v>174</v>
      </c>
      <c r="AA14" s="55">
        <v>10</v>
      </c>
      <c r="AB14" s="16"/>
      <c r="AC14" s="5">
        <f t="shared" si="99"/>
        <v>8</v>
      </c>
      <c r="AD14" s="49" t="s">
        <v>10</v>
      </c>
      <c r="AE14" s="72" t="s">
        <v>124</v>
      </c>
      <c r="AF14" s="55">
        <v>5</v>
      </c>
      <c r="AG14" s="32">
        <f t="shared" si="100"/>
        <v>33</v>
      </c>
      <c r="AH14" s="65">
        <v>8</v>
      </c>
      <c r="AI14" s="72" t="s">
        <v>149</v>
      </c>
      <c r="AJ14" s="54">
        <v>5</v>
      </c>
      <c r="AK14" s="32">
        <f t="shared" si="101"/>
        <v>58</v>
      </c>
      <c r="AL14" s="65" t="s">
        <v>39</v>
      </c>
      <c r="AM14" s="71"/>
      <c r="AN14" s="54">
        <v>5</v>
      </c>
      <c r="AO14" s="6"/>
      <c r="AP14" s="99" t="str">
        <f t="shared" si="1"/>
        <v/>
      </c>
      <c r="AQ14" s="100" t="str">
        <f t="shared" si="2"/>
        <v/>
      </c>
      <c r="AR14" s="100" t="str">
        <f t="shared" si="3"/>
        <v/>
      </c>
      <c r="AS14" s="101" t="str">
        <f t="shared" si="4"/>
        <v/>
      </c>
      <c r="AT14" s="101" t="str">
        <f t="shared" si="5"/>
        <v/>
      </c>
      <c r="AU14" s="102" t="str">
        <f t="shared" si="6"/>
        <v/>
      </c>
      <c r="AV14" s="99" t="str">
        <f t="shared" si="7"/>
        <v/>
      </c>
      <c r="AW14" s="100" t="str">
        <f t="shared" si="8"/>
        <v/>
      </c>
      <c r="AX14" s="100" t="str">
        <f t="shared" si="9"/>
        <v/>
      </c>
      <c r="AY14" s="101" t="str">
        <f t="shared" si="10"/>
        <v/>
      </c>
      <c r="AZ14" s="101" t="str">
        <f t="shared" si="11"/>
        <v/>
      </c>
      <c r="BA14" s="102" t="str">
        <f t="shared" si="12"/>
        <v/>
      </c>
      <c r="BB14" s="99" t="str">
        <f t="shared" si="13"/>
        <v/>
      </c>
      <c r="BC14" s="100" t="str">
        <f t="shared" si="14"/>
        <v/>
      </c>
      <c r="BD14" s="100" t="str">
        <f t="shared" si="15"/>
        <v/>
      </c>
      <c r="BE14" s="101" t="str">
        <f t="shared" si="16"/>
        <v/>
      </c>
      <c r="BF14" s="101" t="str">
        <f t="shared" si="17"/>
        <v/>
      </c>
      <c r="BG14" s="102" t="str">
        <f t="shared" si="18"/>
        <v/>
      </c>
      <c r="BH14" s="99" t="str">
        <f t="shared" si="19"/>
        <v/>
      </c>
      <c r="BI14" s="100" t="str">
        <f t="shared" si="20"/>
        <v/>
      </c>
      <c r="BJ14" s="100" t="str">
        <f t="shared" si="21"/>
        <v/>
      </c>
      <c r="BK14" s="101" t="str">
        <f t="shared" si="22"/>
        <v/>
      </c>
      <c r="BL14" s="101">
        <f t="shared" si="23"/>
        <v>0</v>
      </c>
      <c r="BM14" s="102" t="str">
        <f t="shared" si="24"/>
        <v/>
      </c>
      <c r="BN14" s="99" t="str">
        <f t="shared" si="25"/>
        <v/>
      </c>
      <c r="BO14" s="100" t="str">
        <f t="shared" si="26"/>
        <v/>
      </c>
      <c r="BP14" s="100" t="str">
        <f t="shared" si="27"/>
        <v>89</v>
      </c>
      <c r="BQ14" s="101" t="str">
        <f t="shared" si="28"/>
        <v/>
      </c>
      <c r="BR14" s="101" t="str">
        <f t="shared" si="29"/>
        <v/>
      </c>
      <c r="BS14" s="102" t="str">
        <f t="shared" si="30"/>
        <v/>
      </c>
      <c r="BT14" s="99" t="str">
        <f t="shared" si="31"/>
        <v/>
      </c>
      <c r="BU14" s="100" t="str">
        <f t="shared" si="32"/>
        <v/>
      </c>
      <c r="BV14" s="100" t="str">
        <f t="shared" si="33"/>
        <v/>
      </c>
      <c r="BW14" s="101" t="str">
        <f t="shared" si="34"/>
        <v/>
      </c>
      <c r="BX14" s="101" t="str">
        <f t="shared" si="35"/>
        <v/>
      </c>
      <c r="BY14" s="102" t="str">
        <f t="shared" si="36"/>
        <v/>
      </c>
      <c r="BZ14" s="99" t="str">
        <f t="shared" si="37"/>
        <v/>
      </c>
      <c r="CA14" s="100" t="str">
        <f t="shared" si="38"/>
        <v/>
      </c>
      <c r="CB14" s="100" t="str">
        <f t="shared" si="39"/>
        <v/>
      </c>
      <c r="CC14" s="101" t="str">
        <f t="shared" si="40"/>
        <v/>
      </c>
      <c r="CD14" s="101" t="str">
        <f t="shared" si="41"/>
        <v>%</v>
      </c>
      <c r="CE14" s="102" t="str">
        <f t="shared" si="42"/>
        <v/>
      </c>
      <c r="CF14" s="99" t="str">
        <f t="shared" si="43"/>
        <v/>
      </c>
      <c r="CG14" s="100" t="str">
        <f t="shared" si="44"/>
        <v/>
      </c>
      <c r="CH14" s="100" t="str">
        <f t="shared" si="45"/>
        <v/>
      </c>
      <c r="CI14" s="101" t="str">
        <f t="shared" si="46"/>
        <v/>
      </c>
      <c r="CJ14" s="101" t="str">
        <f t="shared" si="47"/>
        <v/>
      </c>
      <c r="CK14" s="102" t="str">
        <f t="shared" si="48"/>
        <v/>
      </c>
      <c r="CL14" s="15"/>
      <c r="CM14" s="26" t="str">
        <f t="shared" si="97"/>
        <v>089%</v>
      </c>
      <c r="CN14" s="27" t="str">
        <f t="shared" si="49"/>
        <v/>
      </c>
      <c r="CO14" s="27" t="str">
        <f t="shared" si="50"/>
        <v/>
      </c>
      <c r="CP14" s="27" t="str">
        <f t="shared" si="51"/>
        <v/>
      </c>
      <c r="CQ14" s="27" t="str">
        <f t="shared" si="52"/>
        <v/>
      </c>
      <c r="CR14" s="27" t="str">
        <f t="shared" si="53"/>
        <v/>
      </c>
      <c r="CS14" s="27" t="str">
        <f t="shared" si="54"/>
        <v/>
      </c>
      <c r="CT14" s="27" t="str">
        <f t="shared" si="55"/>
        <v/>
      </c>
      <c r="CU14" s="27" t="str">
        <f t="shared" si="56"/>
        <v/>
      </c>
      <c r="CV14" s="27" t="str">
        <f t="shared" si="57"/>
        <v/>
      </c>
      <c r="CW14" s="27" t="str">
        <f t="shared" si="58"/>
        <v/>
      </c>
      <c r="CX14" s="27" t="str">
        <f t="shared" si="59"/>
        <v/>
      </c>
      <c r="CY14" s="27" t="str">
        <f t="shared" si="60"/>
        <v/>
      </c>
      <c r="CZ14" s="27" t="str">
        <f t="shared" si="61"/>
        <v/>
      </c>
      <c r="DA14" s="27" t="str">
        <f t="shared" si="62"/>
        <v/>
      </c>
      <c r="DB14" s="27" t="str">
        <f t="shared" si="63"/>
        <v/>
      </c>
      <c r="DC14" s="27" t="str">
        <f t="shared" si="64"/>
        <v/>
      </c>
      <c r="DD14" s="27" t="str">
        <f t="shared" si="65"/>
        <v/>
      </c>
      <c r="DE14" s="27" t="str">
        <f t="shared" si="66"/>
        <v/>
      </c>
      <c r="DF14" s="27" t="str">
        <f t="shared" si="67"/>
        <v/>
      </c>
      <c r="DG14" s="27" t="str">
        <f t="shared" si="68"/>
        <v/>
      </c>
      <c r="DH14" s="27" t="str">
        <f t="shared" si="69"/>
        <v/>
      </c>
      <c r="DI14" s="27" t="str">
        <f t="shared" si="70"/>
        <v/>
      </c>
      <c r="DJ14" s="27" t="str">
        <f t="shared" si="71"/>
        <v/>
      </c>
      <c r="DK14" s="27" t="str">
        <f t="shared" si="72"/>
        <v/>
      </c>
      <c r="DL14" s="27" t="str">
        <f t="shared" si="73"/>
        <v/>
      </c>
      <c r="DM14" s="27" t="str">
        <f t="shared" si="74"/>
        <v/>
      </c>
      <c r="DN14" s="27" t="str">
        <f t="shared" si="75"/>
        <v/>
      </c>
      <c r="DO14" s="27" t="str">
        <f t="shared" si="76"/>
        <v/>
      </c>
      <c r="DP14" s="27" t="str">
        <f t="shared" si="77"/>
        <v/>
      </c>
      <c r="DQ14" s="27" t="str">
        <f t="shared" si="78"/>
        <v/>
      </c>
      <c r="DR14" s="27" t="str">
        <f t="shared" si="79"/>
        <v/>
      </c>
      <c r="DS14" s="27" t="str">
        <f t="shared" si="80"/>
        <v/>
      </c>
      <c r="DT14" s="27" t="str">
        <f t="shared" si="81"/>
        <v/>
      </c>
      <c r="DU14" s="27" t="str">
        <f t="shared" si="82"/>
        <v/>
      </c>
      <c r="DV14" s="27" t="str">
        <f t="shared" si="83"/>
        <v/>
      </c>
      <c r="DW14" s="27" t="str">
        <f t="shared" si="84"/>
        <v/>
      </c>
      <c r="DX14" s="27" t="str">
        <f t="shared" si="85"/>
        <v/>
      </c>
      <c r="DY14" s="27" t="str">
        <f t="shared" si="86"/>
        <v/>
      </c>
      <c r="DZ14" s="27" t="str">
        <f t="shared" si="87"/>
        <v/>
      </c>
      <c r="EA14" s="27" t="str">
        <f t="shared" si="88"/>
        <v/>
      </c>
      <c r="EB14" s="27" t="str">
        <f t="shared" si="89"/>
        <v/>
      </c>
      <c r="EC14" s="27" t="str">
        <f t="shared" si="90"/>
        <v/>
      </c>
      <c r="ED14" s="27" t="str">
        <f t="shared" si="91"/>
        <v/>
      </c>
      <c r="EE14" s="27" t="str">
        <f t="shared" si="92"/>
        <v/>
      </c>
      <c r="EF14" s="27" t="str">
        <f t="shared" si="93"/>
        <v/>
      </c>
      <c r="EG14" s="27" t="str">
        <f t="shared" si="94"/>
        <v/>
      </c>
      <c r="EH14" s="27" t="str">
        <f t="shared" si="95"/>
        <v/>
      </c>
      <c r="EI14" s="33"/>
      <c r="EJ14" s="17">
        <f t="shared" si="98"/>
        <v>0</v>
      </c>
      <c r="EK14" s="15"/>
      <c r="EL14" s="28" t="str">
        <f t="shared" si="105"/>
        <v>0</v>
      </c>
      <c r="EM14" s="29" t="str">
        <f t="shared" si="105"/>
        <v>8</v>
      </c>
      <c r="EN14" s="29" t="str">
        <f t="shared" si="105"/>
        <v>9</v>
      </c>
      <c r="EO14" s="29" t="str">
        <f t="shared" si="105"/>
        <v>%</v>
      </c>
      <c r="EP14" s="29" t="str">
        <f t="shared" si="105"/>
        <v/>
      </c>
      <c r="EQ14" s="29" t="str">
        <f t="shared" si="105"/>
        <v/>
      </c>
      <c r="ER14" s="29" t="str">
        <f t="shared" si="105"/>
        <v/>
      </c>
      <c r="ES14" s="29" t="str">
        <f t="shared" si="105"/>
        <v/>
      </c>
      <c r="ET14" s="29" t="str">
        <f t="shared" si="105"/>
        <v/>
      </c>
      <c r="EU14" s="29" t="str">
        <f t="shared" si="105"/>
        <v/>
      </c>
      <c r="EV14" s="29" t="str">
        <f t="shared" si="105"/>
        <v/>
      </c>
      <c r="EW14" s="29" t="str">
        <f t="shared" si="105"/>
        <v/>
      </c>
      <c r="EX14" s="29" t="str">
        <f t="shared" si="105"/>
        <v/>
      </c>
      <c r="EY14" s="29" t="str">
        <f t="shared" si="105"/>
        <v/>
      </c>
      <c r="EZ14" s="29" t="str">
        <f t="shared" si="105"/>
        <v/>
      </c>
      <c r="FA14" s="29" t="str">
        <f t="shared" si="105"/>
        <v/>
      </c>
      <c r="FB14" s="29" t="str">
        <f t="shared" si="102"/>
        <v/>
      </c>
      <c r="FC14" s="29" t="str">
        <f t="shared" si="102"/>
        <v/>
      </c>
      <c r="FD14" s="29" t="str">
        <f t="shared" si="102"/>
        <v/>
      </c>
      <c r="FE14" s="29" t="str">
        <f t="shared" si="102"/>
        <v/>
      </c>
      <c r="FF14" s="29" t="str">
        <f t="shared" si="102"/>
        <v/>
      </c>
      <c r="FG14" s="29" t="str">
        <f t="shared" si="102"/>
        <v/>
      </c>
      <c r="FH14" s="29" t="str">
        <f t="shared" si="102"/>
        <v/>
      </c>
      <c r="FI14" s="29" t="str">
        <f t="shared" si="102"/>
        <v/>
      </c>
      <c r="FJ14" s="29" t="str">
        <f t="shared" si="102"/>
        <v/>
      </c>
      <c r="FK14" s="29" t="str">
        <f t="shared" si="102"/>
        <v/>
      </c>
      <c r="FL14" s="29" t="str">
        <f t="shared" si="102"/>
        <v/>
      </c>
      <c r="FM14" s="29" t="str">
        <f t="shared" si="102"/>
        <v/>
      </c>
      <c r="FN14" s="29" t="str">
        <f t="shared" si="102"/>
        <v/>
      </c>
      <c r="FO14" s="29" t="str">
        <f t="shared" si="102"/>
        <v/>
      </c>
      <c r="FP14" s="29" t="str">
        <f t="shared" si="102"/>
        <v/>
      </c>
      <c r="FQ14" s="29" t="str">
        <f t="shared" si="103"/>
        <v/>
      </c>
      <c r="FR14" s="29" t="str">
        <f t="shared" si="103"/>
        <v/>
      </c>
      <c r="FS14" s="29" t="str">
        <f t="shared" si="103"/>
        <v/>
      </c>
      <c r="FT14" s="29" t="str">
        <f t="shared" si="103"/>
        <v/>
      </c>
      <c r="FU14" s="29" t="str">
        <f t="shared" si="103"/>
        <v/>
      </c>
      <c r="FV14" s="29" t="str">
        <f t="shared" si="103"/>
        <v/>
      </c>
      <c r="FW14" s="29" t="str">
        <f t="shared" si="103"/>
        <v/>
      </c>
      <c r="FX14" s="29" t="str">
        <f t="shared" si="103"/>
        <v/>
      </c>
      <c r="FY14" s="29" t="str">
        <f t="shared" si="103"/>
        <v/>
      </c>
      <c r="FZ14" s="29" t="str">
        <f t="shared" si="103"/>
        <v/>
      </c>
      <c r="GA14" s="29" t="str">
        <f t="shared" si="103"/>
        <v/>
      </c>
      <c r="GB14" s="29" t="str">
        <f t="shared" si="103"/>
        <v/>
      </c>
      <c r="GC14" s="29" t="str">
        <f t="shared" si="103"/>
        <v/>
      </c>
      <c r="GD14" s="29" t="str">
        <f t="shared" si="103"/>
        <v/>
      </c>
      <c r="GE14" s="29" t="str">
        <f t="shared" si="103"/>
        <v/>
      </c>
      <c r="GF14" s="29" t="str">
        <f t="shared" si="103"/>
        <v/>
      </c>
      <c r="GG14" s="30" t="str">
        <f t="shared" si="104"/>
        <v/>
      </c>
    </row>
    <row r="15" spans="1:199" ht="30" customHeight="1" thickTop="1" thickBot="1" x14ac:dyDescent="0.35">
      <c r="A15" s="186">
        <v>9</v>
      </c>
      <c r="B15" s="191">
        <v>13</v>
      </c>
      <c r="C15" s="196">
        <v>1088627</v>
      </c>
      <c r="D15" s="203" t="s">
        <v>112</v>
      </c>
      <c r="E15" s="203" t="s">
        <v>113</v>
      </c>
      <c r="F15" s="213" t="s">
        <v>164</v>
      </c>
      <c r="G15" s="213" t="s">
        <v>163</v>
      </c>
      <c r="H15" s="218"/>
      <c r="I15" s="212" t="s">
        <v>150</v>
      </c>
      <c r="J15" s="224" t="s">
        <v>204</v>
      </c>
      <c r="K15" s="214"/>
      <c r="L15" s="219" t="s">
        <v>159</v>
      </c>
      <c r="M15" s="216">
        <v>44013</v>
      </c>
      <c r="N15" s="217">
        <v>44013</v>
      </c>
      <c r="O15" s="199" t="str">
        <f t="shared" si="0"/>
        <v/>
      </c>
      <c r="P15" s="40"/>
      <c r="Q15" s="49"/>
      <c r="R15" s="116"/>
      <c r="S15" s="55"/>
      <c r="T15" s="6"/>
      <c r="U15" s="50"/>
      <c r="V15" s="115"/>
      <c r="W15" s="55">
        <v>15</v>
      </c>
      <c r="X15" s="6"/>
      <c r="Y15" s="50" t="s">
        <v>177</v>
      </c>
      <c r="Z15" s="130" t="s">
        <v>178</v>
      </c>
      <c r="AA15" s="63">
        <v>9</v>
      </c>
      <c r="AB15" s="16"/>
      <c r="AC15" s="5">
        <f t="shared" si="99"/>
        <v>9</v>
      </c>
      <c r="AD15" s="49" t="s">
        <v>12</v>
      </c>
      <c r="AE15" s="72" t="s">
        <v>125</v>
      </c>
      <c r="AF15" s="55">
        <v>5</v>
      </c>
      <c r="AG15" s="32">
        <f t="shared" si="100"/>
        <v>34</v>
      </c>
      <c r="AH15" s="65">
        <v>9</v>
      </c>
      <c r="AI15" s="172" t="s">
        <v>150</v>
      </c>
      <c r="AJ15" s="54">
        <v>5</v>
      </c>
      <c r="AK15" s="32">
        <f t="shared" si="101"/>
        <v>59</v>
      </c>
      <c r="AL15" s="65" t="s">
        <v>60</v>
      </c>
      <c r="AM15" s="71"/>
      <c r="AN15" s="54">
        <v>5</v>
      </c>
      <c r="AO15" s="2"/>
      <c r="AP15" s="99" t="str">
        <f t="shared" si="1"/>
        <v/>
      </c>
      <c r="AQ15" s="100" t="str">
        <f t="shared" si="2"/>
        <v/>
      </c>
      <c r="AR15" s="100" t="str">
        <f t="shared" si="3"/>
        <v/>
      </c>
      <c r="AS15" s="101" t="str">
        <f t="shared" si="4"/>
        <v/>
      </c>
      <c r="AT15" s="101" t="str">
        <f t="shared" si="5"/>
        <v/>
      </c>
      <c r="AU15" s="102" t="str">
        <f t="shared" si="6"/>
        <v/>
      </c>
      <c r="AV15" s="99" t="str">
        <f t="shared" si="7"/>
        <v/>
      </c>
      <c r="AW15" s="100" t="str">
        <f t="shared" si="8"/>
        <v/>
      </c>
      <c r="AX15" s="100" t="str">
        <f t="shared" si="9"/>
        <v/>
      </c>
      <c r="AY15" s="101" t="str">
        <f t="shared" si="10"/>
        <v/>
      </c>
      <c r="AZ15" s="101" t="str">
        <f t="shared" si="11"/>
        <v/>
      </c>
      <c r="BA15" s="102" t="str">
        <f t="shared" si="12"/>
        <v/>
      </c>
      <c r="BB15" s="99" t="str">
        <f t="shared" si="13"/>
        <v/>
      </c>
      <c r="BC15" s="100" t="str">
        <f t="shared" si="14"/>
        <v/>
      </c>
      <c r="BD15" s="100" t="str">
        <f t="shared" si="15"/>
        <v/>
      </c>
      <c r="BE15" s="101" t="str">
        <f t="shared" si="16"/>
        <v/>
      </c>
      <c r="BF15" s="101" t="str">
        <f t="shared" si="17"/>
        <v/>
      </c>
      <c r="BG15" s="102" t="str">
        <f t="shared" si="18"/>
        <v/>
      </c>
      <c r="BH15" s="99" t="str">
        <f t="shared" si="19"/>
        <v/>
      </c>
      <c r="BI15" s="100" t="str">
        <f t="shared" si="20"/>
        <v/>
      </c>
      <c r="BJ15" s="100" t="str">
        <f t="shared" si="21"/>
        <v/>
      </c>
      <c r="BK15" s="101" t="str">
        <f t="shared" si="22"/>
        <v/>
      </c>
      <c r="BL15" s="101">
        <f t="shared" si="23"/>
        <v>9</v>
      </c>
      <c r="BM15" s="102" t="str">
        <f t="shared" si="24"/>
        <v/>
      </c>
      <c r="BN15" s="99" t="str">
        <f t="shared" si="25"/>
        <v/>
      </c>
      <c r="BO15" s="100" t="str">
        <f t="shared" si="26"/>
        <v/>
      </c>
      <c r="BP15" s="100" t="str">
        <f t="shared" si="27"/>
        <v>ΣΦ</v>
      </c>
      <c r="BQ15" s="101" t="str">
        <f t="shared" si="28"/>
        <v/>
      </c>
      <c r="BR15" s="101" t="str">
        <f t="shared" si="29"/>
        <v/>
      </c>
      <c r="BS15" s="102" t="str">
        <f t="shared" si="30"/>
        <v/>
      </c>
      <c r="BT15" s="99" t="str">
        <f t="shared" si="31"/>
        <v/>
      </c>
      <c r="BU15" s="100" t="str">
        <f t="shared" si="32"/>
        <v/>
      </c>
      <c r="BV15" s="100" t="str">
        <f t="shared" si="33"/>
        <v/>
      </c>
      <c r="BW15" s="101" t="str">
        <f t="shared" si="34"/>
        <v/>
      </c>
      <c r="BX15" s="101" t="str">
        <f t="shared" si="35"/>
        <v/>
      </c>
      <c r="BY15" s="102" t="str">
        <f t="shared" si="36"/>
        <v/>
      </c>
      <c r="BZ15" s="99" t="str">
        <f t="shared" si="37"/>
        <v/>
      </c>
      <c r="CA15" s="100" t="str">
        <f t="shared" si="38"/>
        <v/>
      </c>
      <c r="CB15" s="100" t="str">
        <f t="shared" si="39"/>
        <v/>
      </c>
      <c r="CC15" s="101" t="str">
        <f t="shared" si="40"/>
        <v/>
      </c>
      <c r="CD15" s="101" t="str">
        <f t="shared" si="41"/>
        <v>Ω</v>
      </c>
      <c r="CE15" s="102" t="str">
        <f t="shared" si="42"/>
        <v/>
      </c>
      <c r="CF15" s="99" t="str">
        <f t="shared" si="43"/>
        <v/>
      </c>
      <c r="CG15" s="100" t="str">
        <f t="shared" si="44"/>
        <v/>
      </c>
      <c r="CH15" s="100" t="str">
        <f t="shared" si="45"/>
        <v/>
      </c>
      <c r="CI15" s="101" t="str">
        <f t="shared" si="46"/>
        <v/>
      </c>
      <c r="CJ15" s="101" t="str">
        <f t="shared" si="47"/>
        <v/>
      </c>
      <c r="CK15" s="102" t="str">
        <f t="shared" si="48"/>
        <v/>
      </c>
      <c r="CL15" s="15"/>
      <c r="CM15" s="26" t="str">
        <f t="shared" si="97"/>
        <v>9ΣΦΩ</v>
      </c>
      <c r="CN15" s="27" t="str">
        <f t="shared" si="49"/>
        <v/>
      </c>
      <c r="CO15" s="27" t="str">
        <f t="shared" si="50"/>
        <v/>
      </c>
      <c r="CP15" s="27" t="str">
        <f t="shared" si="51"/>
        <v/>
      </c>
      <c r="CQ15" s="27" t="str">
        <f t="shared" si="52"/>
        <v/>
      </c>
      <c r="CR15" s="27" t="str">
        <f t="shared" si="53"/>
        <v/>
      </c>
      <c r="CS15" s="27" t="str">
        <f t="shared" si="54"/>
        <v/>
      </c>
      <c r="CT15" s="27" t="str">
        <f t="shared" si="55"/>
        <v/>
      </c>
      <c r="CU15" s="27" t="str">
        <f t="shared" si="56"/>
        <v/>
      </c>
      <c r="CV15" s="27" t="str">
        <f t="shared" si="57"/>
        <v/>
      </c>
      <c r="CW15" s="27" t="str">
        <f t="shared" si="58"/>
        <v/>
      </c>
      <c r="CX15" s="27" t="str">
        <f t="shared" si="59"/>
        <v/>
      </c>
      <c r="CY15" s="27" t="str">
        <f t="shared" si="60"/>
        <v/>
      </c>
      <c r="CZ15" s="27" t="str">
        <f t="shared" si="61"/>
        <v/>
      </c>
      <c r="DA15" s="27" t="str">
        <f t="shared" si="62"/>
        <v/>
      </c>
      <c r="DB15" s="27" t="str">
        <f t="shared" si="63"/>
        <v/>
      </c>
      <c r="DC15" s="27" t="str">
        <f t="shared" si="64"/>
        <v/>
      </c>
      <c r="DD15" s="27" t="str">
        <f t="shared" si="65"/>
        <v/>
      </c>
      <c r="DE15" s="27" t="str">
        <f t="shared" si="66"/>
        <v/>
      </c>
      <c r="DF15" s="27" t="str">
        <f t="shared" si="67"/>
        <v/>
      </c>
      <c r="DG15" s="27" t="str">
        <f t="shared" si="68"/>
        <v/>
      </c>
      <c r="DH15" s="27" t="str">
        <f t="shared" si="69"/>
        <v/>
      </c>
      <c r="DI15" s="27" t="str">
        <f t="shared" si="70"/>
        <v/>
      </c>
      <c r="DJ15" s="27" t="str">
        <f t="shared" si="71"/>
        <v/>
      </c>
      <c r="DK15" s="27" t="str">
        <f t="shared" si="72"/>
        <v/>
      </c>
      <c r="DL15" s="27" t="str">
        <f t="shared" si="73"/>
        <v/>
      </c>
      <c r="DM15" s="27" t="str">
        <f t="shared" si="74"/>
        <v/>
      </c>
      <c r="DN15" s="27" t="str">
        <f t="shared" si="75"/>
        <v/>
      </c>
      <c r="DO15" s="27" t="str">
        <f t="shared" si="76"/>
        <v/>
      </c>
      <c r="DP15" s="27" t="str">
        <f t="shared" si="77"/>
        <v/>
      </c>
      <c r="DQ15" s="27" t="str">
        <f t="shared" si="78"/>
        <v/>
      </c>
      <c r="DR15" s="27" t="str">
        <f t="shared" si="79"/>
        <v/>
      </c>
      <c r="DS15" s="27" t="str">
        <f t="shared" si="80"/>
        <v/>
      </c>
      <c r="DT15" s="27" t="str">
        <f t="shared" si="81"/>
        <v/>
      </c>
      <c r="DU15" s="27" t="str">
        <f t="shared" si="82"/>
        <v/>
      </c>
      <c r="DV15" s="27" t="str">
        <f t="shared" si="83"/>
        <v/>
      </c>
      <c r="DW15" s="27" t="str">
        <f t="shared" si="84"/>
        <v/>
      </c>
      <c r="DX15" s="27" t="str">
        <f t="shared" si="85"/>
        <v/>
      </c>
      <c r="DY15" s="27" t="str">
        <f t="shared" si="86"/>
        <v/>
      </c>
      <c r="DZ15" s="27" t="str">
        <f t="shared" si="87"/>
        <v/>
      </c>
      <c r="EA15" s="27" t="str">
        <f t="shared" si="88"/>
        <v/>
      </c>
      <c r="EB15" s="27" t="str">
        <f t="shared" si="89"/>
        <v/>
      </c>
      <c r="EC15" s="27" t="str">
        <f t="shared" si="90"/>
        <v/>
      </c>
      <c r="ED15" s="27" t="str">
        <f t="shared" si="91"/>
        <v/>
      </c>
      <c r="EE15" s="27" t="str">
        <f t="shared" si="92"/>
        <v/>
      </c>
      <c r="EF15" s="27" t="str">
        <f t="shared" si="93"/>
        <v/>
      </c>
      <c r="EG15" s="27" t="str">
        <f t="shared" si="94"/>
        <v/>
      </c>
      <c r="EH15" s="27" t="str">
        <f t="shared" si="95"/>
        <v/>
      </c>
      <c r="EI15" s="33"/>
      <c r="EJ15" s="17">
        <f t="shared" si="98"/>
        <v>0</v>
      </c>
      <c r="EK15" s="15"/>
      <c r="EL15" s="28" t="str">
        <f t="shared" si="105"/>
        <v>9</v>
      </c>
      <c r="EM15" s="29" t="str">
        <f t="shared" si="105"/>
        <v>Σ</v>
      </c>
      <c r="EN15" s="29" t="str">
        <f t="shared" si="105"/>
        <v>Φ</v>
      </c>
      <c r="EO15" s="29" t="str">
        <f t="shared" si="105"/>
        <v>Ω</v>
      </c>
      <c r="EP15" s="29" t="str">
        <f t="shared" si="105"/>
        <v/>
      </c>
      <c r="EQ15" s="29" t="str">
        <f t="shared" si="105"/>
        <v/>
      </c>
      <c r="ER15" s="29" t="str">
        <f t="shared" si="105"/>
        <v/>
      </c>
      <c r="ES15" s="29" t="str">
        <f t="shared" si="105"/>
        <v/>
      </c>
      <c r="ET15" s="29" t="str">
        <f t="shared" si="105"/>
        <v/>
      </c>
      <c r="EU15" s="29" t="str">
        <f t="shared" si="105"/>
        <v/>
      </c>
      <c r="EV15" s="29" t="str">
        <f t="shared" si="105"/>
        <v/>
      </c>
      <c r="EW15" s="29" t="str">
        <f t="shared" si="105"/>
        <v/>
      </c>
      <c r="EX15" s="29" t="str">
        <f t="shared" si="105"/>
        <v/>
      </c>
      <c r="EY15" s="29" t="str">
        <f t="shared" si="105"/>
        <v/>
      </c>
      <c r="EZ15" s="29" t="str">
        <f t="shared" si="105"/>
        <v/>
      </c>
      <c r="FA15" s="29" t="str">
        <f t="shared" si="105"/>
        <v/>
      </c>
      <c r="FB15" s="29" t="str">
        <f t="shared" si="102"/>
        <v/>
      </c>
      <c r="FC15" s="29" t="str">
        <f t="shared" si="102"/>
        <v/>
      </c>
      <c r="FD15" s="29" t="str">
        <f t="shared" si="102"/>
        <v/>
      </c>
      <c r="FE15" s="29" t="str">
        <f t="shared" si="102"/>
        <v/>
      </c>
      <c r="FF15" s="29" t="str">
        <f t="shared" si="102"/>
        <v/>
      </c>
      <c r="FG15" s="29" t="str">
        <f t="shared" si="102"/>
        <v/>
      </c>
      <c r="FH15" s="29" t="str">
        <f t="shared" si="102"/>
        <v/>
      </c>
      <c r="FI15" s="29" t="str">
        <f t="shared" si="102"/>
        <v/>
      </c>
      <c r="FJ15" s="29" t="str">
        <f t="shared" si="102"/>
        <v/>
      </c>
      <c r="FK15" s="29" t="str">
        <f t="shared" si="102"/>
        <v/>
      </c>
      <c r="FL15" s="29" t="str">
        <f t="shared" si="102"/>
        <v/>
      </c>
      <c r="FM15" s="29" t="str">
        <f t="shared" si="102"/>
        <v/>
      </c>
      <c r="FN15" s="29" t="str">
        <f t="shared" si="102"/>
        <v/>
      </c>
      <c r="FO15" s="29" t="str">
        <f t="shared" si="102"/>
        <v/>
      </c>
      <c r="FP15" s="29" t="str">
        <f t="shared" si="102"/>
        <v/>
      </c>
      <c r="FQ15" s="29" t="str">
        <f t="shared" si="103"/>
        <v/>
      </c>
      <c r="FR15" s="29" t="str">
        <f t="shared" si="103"/>
        <v/>
      </c>
      <c r="FS15" s="29" t="str">
        <f t="shared" si="103"/>
        <v/>
      </c>
      <c r="FT15" s="29" t="str">
        <f t="shared" si="103"/>
        <v/>
      </c>
      <c r="FU15" s="29" t="str">
        <f t="shared" si="103"/>
        <v/>
      </c>
      <c r="FV15" s="29" t="str">
        <f t="shared" si="103"/>
        <v/>
      </c>
      <c r="FW15" s="29" t="str">
        <f t="shared" si="103"/>
        <v/>
      </c>
      <c r="FX15" s="29" t="str">
        <f t="shared" si="103"/>
        <v/>
      </c>
      <c r="FY15" s="29" t="str">
        <f t="shared" si="103"/>
        <v/>
      </c>
      <c r="FZ15" s="29" t="str">
        <f t="shared" si="103"/>
        <v/>
      </c>
      <c r="GA15" s="29" t="str">
        <f t="shared" si="103"/>
        <v/>
      </c>
      <c r="GB15" s="29" t="str">
        <f t="shared" si="103"/>
        <v/>
      </c>
      <c r="GC15" s="29" t="str">
        <f t="shared" si="103"/>
        <v/>
      </c>
      <c r="GD15" s="29" t="str">
        <f t="shared" si="103"/>
        <v/>
      </c>
      <c r="GE15" s="29" t="str">
        <f t="shared" si="103"/>
        <v/>
      </c>
      <c r="GF15" s="29" t="str">
        <f t="shared" si="103"/>
        <v/>
      </c>
      <c r="GG15" s="30" t="str">
        <f t="shared" si="104"/>
        <v/>
      </c>
    </row>
    <row r="16" spans="1:199" ht="30" customHeight="1" thickTop="1" thickBot="1" x14ac:dyDescent="0.35">
      <c r="A16" s="187">
        <v>10</v>
      </c>
      <c r="B16" s="191">
        <v>14</v>
      </c>
      <c r="C16" s="193">
        <v>1082873</v>
      </c>
      <c r="D16" s="203" t="s">
        <v>114</v>
      </c>
      <c r="E16" s="205" t="s">
        <v>115</v>
      </c>
      <c r="F16" s="213" t="s">
        <v>165</v>
      </c>
      <c r="G16" s="212" t="s">
        <v>156</v>
      </c>
      <c r="H16" s="212" t="s">
        <v>159</v>
      </c>
      <c r="I16" s="222" t="s">
        <v>149</v>
      </c>
      <c r="J16" s="223" t="s">
        <v>175</v>
      </c>
      <c r="K16" s="213" t="s">
        <v>123</v>
      </c>
      <c r="L16" s="219" t="s">
        <v>160</v>
      </c>
      <c r="M16" s="216">
        <v>44012</v>
      </c>
      <c r="N16" s="217">
        <v>44012</v>
      </c>
      <c r="O16" s="199" t="str">
        <f t="shared" si="0"/>
        <v/>
      </c>
      <c r="P16" s="40"/>
      <c r="Q16" s="49"/>
      <c r="R16" s="116"/>
      <c r="S16" s="55"/>
      <c r="T16" s="6"/>
      <c r="U16" s="50"/>
      <c r="V16" s="115"/>
      <c r="W16" s="55">
        <v>15</v>
      </c>
      <c r="X16" s="6"/>
      <c r="Y16" s="49" t="s">
        <v>84</v>
      </c>
      <c r="Z16" s="130" t="s">
        <v>179</v>
      </c>
      <c r="AA16" s="63">
        <v>10</v>
      </c>
      <c r="AB16" s="16"/>
      <c r="AC16" s="5">
        <f t="shared" si="99"/>
        <v>10</v>
      </c>
      <c r="AD16" s="49" t="s">
        <v>13</v>
      </c>
      <c r="AE16" s="72" t="s">
        <v>126</v>
      </c>
      <c r="AF16" s="55">
        <v>5</v>
      </c>
      <c r="AG16" s="32">
        <f t="shared" si="100"/>
        <v>35</v>
      </c>
      <c r="AH16" s="65">
        <v>0</v>
      </c>
      <c r="AI16" s="72" t="s">
        <v>151</v>
      </c>
      <c r="AJ16" s="54">
        <v>5</v>
      </c>
      <c r="AK16" s="32">
        <f t="shared" si="101"/>
        <v>60</v>
      </c>
      <c r="AL16" s="65" t="s">
        <v>61</v>
      </c>
      <c r="AM16" s="72"/>
      <c r="AN16" s="54">
        <v>5</v>
      </c>
      <c r="AO16" s="2"/>
      <c r="AP16" s="99" t="str">
        <f t="shared" si="1"/>
        <v/>
      </c>
      <c r="AQ16" s="100" t="str">
        <f t="shared" si="2"/>
        <v/>
      </c>
      <c r="AR16" s="100" t="str">
        <f t="shared" si="3"/>
        <v/>
      </c>
      <c r="AS16" s="101" t="str">
        <f t="shared" si="4"/>
        <v/>
      </c>
      <c r="AT16" s="101" t="str">
        <f t="shared" si="5"/>
        <v/>
      </c>
      <c r="AU16" s="102" t="str">
        <f t="shared" si="6"/>
        <v/>
      </c>
      <c r="AV16" s="99" t="str">
        <f t="shared" si="7"/>
        <v/>
      </c>
      <c r="AW16" s="100" t="str">
        <f t="shared" si="8"/>
        <v/>
      </c>
      <c r="AX16" s="100" t="str">
        <f t="shared" si="9"/>
        <v/>
      </c>
      <c r="AY16" s="101" t="str">
        <f t="shared" si="10"/>
        <v/>
      </c>
      <c r="AZ16" s="101" t="str">
        <f t="shared" si="11"/>
        <v>%</v>
      </c>
      <c r="BA16" s="102" t="str">
        <f t="shared" si="12"/>
        <v/>
      </c>
      <c r="BB16" s="99" t="str">
        <f t="shared" si="13"/>
        <v/>
      </c>
      <c r="BC16" s="100" t="str">
        <f t="shared" si="14"/>
        <v/>
      </c>
      <c r="BD16" s="100" t="str">
        <f t="shared" si="15"/>
        <v/>
      </c>
      <c r="BE16" s="101" t="str">
        <f t="shared" si="16"/>
        <v/>
      </c>
      <c r="BF16" s="101" t="str">
        <f t="shared" si="17"/>
        <v>Ω</v>
      </c>
      <c r="BG16" s="102" t="str">
        <f t="shared" si="18"/>
        <v/>
      </c>
      <c r="BH16" s="99" t="str">
        <f t="shared" si="19"/>
        <v/>
      </c>
      <c r="BI16" s="100" t="str">
        <f t="shared" si="20"/>
        <v/>
      </c>
      <c r="BJ16" s="100" t="str">
        <f t="shared" si="21"/>
        <v/>
      </c>
      <c r="BK16" s="101" t="str">
        <f t="shared" si="22"/>
        <v/>
      </c>
      <c r="BL16" s="101">
        <f t="shared" si="23"/>
        <v>8</v>
      </c>
      <c r="BM16" s="102" t="str">
        <f t="shared" si="24"/>
        <v/>
      </c>
      <c r="BN16" s="99" t="str">
        <f t="shared" si="25"/>
        <v/>
      </c>
      <c r="BO16" s="100" t="str">
        <f t="shared" si="26"/>
        <v/>
      </c>
      <c r="BP16" s="100" t="str">
        <f t="shared" si="27"/>
        <v>0!</v>
      </c>
      <c r="BQ16" s="101" t="str">
        <f t="shared" si="28"/>
        <v/>
      </c>
      <c r="BR16" s="101" t="str">
        <f t="shared" si="29"/>
        <v/>
      </c>
      <c r="BS16" s="102" t="str">
        <f t="shared" si="30"/>
        <v/>
      </c>
      <c r="BT16" s="99" t="str">
        <f t="shared" si="31"/>
        <v/>
      </c>
      <c r="BU16" s="100" t="str">
        <f t="shared" si="32"/>
        <v/>
      </c>
      <c r="BV16" s="100" t="str">
        <f t="shared" si="33"/>
        <v/>
      </c>
      <c r="BW16" s="101" t="str">
        <f t="shared" si="34"/>
        <v>G</v>
      </c>
      <c r="BX16" s="101" t="str">
        <f t="shared" si="35"/>
        <v/>
      </c>
      <c r="BY16" s="102" t="str">
        <f t="shared" si="36"/>
        <v/>
      </c>
      <c r="BZ16" s="99" t="str">
        <f t="shared" si="37"/>
        <v/>
      </c>
      <c r="CA16" s="100" t="str">
        <f t="shared" si="38"/>
        <v/>
      </c>
      <c r="CB16" s="100" t="str">
        <f t="shared" si="39"/>
        <v/>
      </c>
      <c r="CC16" s="101" t="str">
        <f t="shared" si="40"/>
        <v/>
      </c>
      <c r="CD16" s="101" t="str">
        <f t="shared" si="41"/>
        <v>β</v>
      </c>
      <c r="CE16" s="102" t="str">
        <f t="shared" si="42"/>
        <v/>
      </c>
      <c r="CF16" s="99" t="str">
        <f t="shared" si="43"/>
        <v/>
      </c>
      <c r="CG16" s="100" t="str">
        <f t="shared" si="44"/>
        <v/>
      </c>
      <c r="CH16" s="100" t="str">
        <f t="shared" si="45"/>
        <v/>
      </c>
      <c r="CI16" s="101" t="str">
        <f t="shared" si="46"/>
        <v/>
      </c>
      <c r="CJ16" s="101" t="str">
        <f t="shared" si="47"/>
        <v/>
      </c>
      <c r="CK16" s="102" t="str">
        <f t="shared" si="48"/>
        <v/>
      </c>
      <c r="CL16" s="15"/>
      <c r="CM16" s="26" t="str">
        <f t="shared" si="97"/>
        <v>%Ω80!Gβ</v>
      </c>
      <c r="CN16" s="27" t="str">
        <f t="shared" si="49"/>
        <v/>
      </c>
      <c r="CO16" s="27" t="str">
        <f t="shared" si="50"/>
        <v/>
      </c>
      <c r="CP16" s="27" t="str">
        <f t="shared" si="51"/>
        <v/>
      </c>
      <c r="CQ16" s="27" t="str">
        <f t="shared" si="52"/>
        <v/>
      </c>
      <c r="CR16" s="27" t="str">
        <f t="shared" si="53"/>
        <v/>
      </c>
      <c r="CS16" s="27" t="str">
        <f t="shared" si="54"/>
        <v/>
      </c>
      <c r="CT16" s="27" t="str">
        <f t="shared" si="55"/>
        <v/>
      </c>
      <c r="CU16" s="27" t="str">
        <f t="shared" si="56"/>
        <v/>
      </c>
      <c r="CV16" s="27" t="str">
        <f t="shared" si="57"/>
        <v/>
      </c>
      <c r="CW16" s="27" t="str">
        <f t="shared" si="58"/>
        <v/>
      </c>
      <c r="CX16" s="27" t="str">
        <f t="shared" si="59"/>
        <v/>
      </c>
      <c r="CY16" s="27" t="str">
        <f t="shared" si="60"/>
        <v/>
      </c>
      <c r="CZ16" s="27" t="str">
        <f t="shared" si="61"/>
        <v/>
      </c>
      <c r="DA16" s="27" t="str">
        <f t="shared" si="62"/>
        <v/>
      </c>
      <c r="DB16" s="27" t="str">
        <f t="shared" si="63"/>
        <v/>
      </c>
      <c r="DC16" s="27" t="str">
        <f t="shared" si="64"/>
        <v/>
      </c>
      <c r="DD16" s="27" t="str">
        <f t="shared" si="65"/>
        <v/>
      </c>
      <c r="DE16" s="27" t="str">
        <f t="shared" si="66"/>
        <v/>
      </c>
      <c r="DF16" s="27" t="str">
        <f t="shared" si="67"/>
        <v/>
      </c>
      <c r="DG16" s="27" t="str">
        <f t="shared" si="68"/>
        <v/>
      </c>
      <c r="DH16" s="27" t="str">
        <f t="shared" si="69"/>
        <v/>
      </c>
      <c r="DI16" s="27" t="str">
        <f t="shared" si="70"/>
        <v/>
      </c>
      <c r="DJ16" s="27" t="str">
        <f t="shared" si="71"/>
        <v/>
      </c>
      <c r="DK16" s="27" t="str">
        <f t="shared" si="72"/>
        <v/>
      </c>
      <c r="DL16" s="27" t="str">
        <f t="shared" si="73"/>
        <v/>
      </c>
      <c r="DM16" s="27" t="str">
        <f t="shared" si="74"/>
        <v/>
      </c>
      <c r="DN16" s="27" t="str">
        <f t="shared" si="75"/>
        <v/>
      </c>
      <c r="DO16" s="27" t="str">
        <f t="shared" si="76"/>
        <v/>
      </c>
      <c r="DP16" s="27" t="str">
        <f t="shared" si="77"/>
        <v/>
      </c>
      <c r="DQ16" s="27" t="str">
        <f t="shared" si="78"/>
        <v/>
      </c>
      <c r="DR16" s="27" t="str">
        <f t="shared" si="79"/>
        <v/>
      </c>
      <c r="DS16" s="27" t="str">
        <f t="shared" si="80"/>
        <v/>
      </c>
      <c r="DT16" s="27" t="str">
        <f t="shared" si="81"/>
        <v/>
      </c>
      <c r="DU16" s="27" t="str">
        <f t="shared" si="82"/>
        <v/>
      </c>
      <c r="DV16" s="27" t="str">
        <f t="shared" si="83"/>
        <v/>
      </c>
      <c r="DW16" s="27" t="str">
        <f t="shared" si="84"/>
        <v/>
      </c>
      <c r="DX16" s="27" t="str">
        <f t="shared" si="85"/>
        <v/>
      </c>
      <c r="DY16" s="27" t="str">
        <f t="shared" si="86"/>
        <v/>
      </c>
      <c r="DZ16" s="27" t="str">
        <f t="shared" si="87"/>
        <v/>
      </c>
      <c r="EA16" s="27" t="str">
        <f t="shared" si="88"/>
        <v/>
      </c>
      <c r="EB16" s="27" t="str">
        <f t="shared" si="89"/>
        <v/>
      </c>
      <c r="EC16" s="27" t="str">
        <f t="shared" si="90"/>
        <v/>
      </c>
      <c r="ED16" s="27" t="str">
        <f t="shared" si="91"/>
        <v/>
      </c>
      <c r="EE16" s="27" t="str">
        <f t="shared" si="92"/>
        <v/>
      </c>
      <c r="EF16" s="27" t="str">
        <f t="shared" si="93"/>
        <v/>
      </c>
      <c r="EG16" s="27" t="str">
        <f t="shared" si="94"/>
        <v/>
      </c>
      <c r="EH16" s="27" t="str">
        <f t="shared" si="95"/>
        <v/>
      </c>
      <c r="EI16" s="33"/>
      <c r="EJ16" s="17">
        <f t="shared" si="98"/>
        <v>0</v>
      </c>
      <c r="EK16" s="15"/>
      <c r="EL16" s="28" t="str">
        <f t="shared" si="105"/>
        <v>%</v>
      </c>
      <c r="EM16" s="29" t="str">
        <f t="shared" si="105"/>
        <v>Ω</v>
      </c>
      <c r="EN16" s="29" t="str">
        <f t="shared" si="105"/>
        <v>8</v>
      </c>
      <c r="EO16" s="29" t="str">
        <f t="shared" si="105"/>
        <v>0</v>
      </c>
      <c r="EP16" s="29" t="str">
        <f t="shared" si="105"/>
        <v>!</v>
      </c>
      <c r="EQ16" s="29" t="str">
        <f t="shared" si="105"/>
        <v>G</v>
      </c>
      <c r="ER16" s="29" t="str">
        <f t="shared" si="105"/>
        <v>β</v>
      </c>
      <c r="ES16" s="29" t="str">
        <f t="shared" si="105"/>
        <v/>
      </c>
      <c r="ET16" s="29" t="str">
        <f t="shared" si="105"/>
        <v/>
      </c>
      <c r="EU16" s="29" t="str">
        <f t="shared" si="105"/>
        <v/>
      </c>
      <c r="EV16" s="29" t="str">
        <f t="shared" si="105"/>
        <v/>
      </c>
      <c r="EW16" s="29" t="str">
        <f t="shared" si="105"/>
        <v/>
      </c>
      <c r="EX16" s="29" t="str">
        <f t="shared" si="105"/>
        <v/>
      </c>
      <c r="EY16" s="29" t="str">
        <f t="shared" si="105"/>
        <v/>
      </c>
      <c r="EZ16" s="29" t="str">
        <f t="shared" si="105"/>
        <v/>
      </c>
      <c r="FA16" s="29" t="str">
        <f t="shared" si="105"/>
        <v/>
      </c>
      <c r="FB16" s="29" t="str">
        <f t="shared" si="102"/>
        <v/>
      </c>
      <c r="FC16" s="29" t="str">
        <f t="shared" si="102"/>
        <v/>
      </c>
      <c r="FD16" s="29" t="str">
        <f t="shared" si="102"/>
        <v/>
      </c>
      <c r="FE16" s="29" t="str">
        <f t="shared" si="102"/>
        <v/>
      </c>
      <c r="FF16" s="29" t="str">
        <f t="shared" si="102"/>
        <v/>
      </c>
      <c r="FG16" s="29" t="str">
        <f t="shared" si="102"/>
        <v/>
      </c>
      <c r="FH16" s="29" t="str">
        <f t="shared" si="102"/>
        <v/>
      </c>
      <c r="FI16" s="29" t="str">
        <f t="shared" si="102"/>
        <v/>
      </c>
      <c r="FJ16" s="29" t="str">
        <f t="shared" si="102"/>
        <v/>
      </c>
      <c r="FK16" s="29" t="str">
        <f t="shared" si="102"/>
        <v/>
      </c>
      <c r="FL16" s="29" t="str">
        <f t="shared" si="102"/>
        <v/>
      </c>
      <c r="FM16" s="29" t="str">
        <f t="shared" si="102"/>
        <v/>
      </c>
      <c r="FN16" s="29" t="str">
        <f t="shared" si="102"/>
        <v/>
      </c>
      <c r="FO16" s="29" t="str">
        <f t="shared" si="102"/>
        <v/>
      </c>
      <c r="FP16" s="29" t="str">
        <f t="shared" si="102"/>
        <v/>
      </c>
      <c r="FQ16" s="29" t="str">
        <f t="shared" si="103"/>
        <v/>
      </c>
      <c r="FR16" s="29" t="str">
        <f t="shared" si="103"/>
        <v/>
      </c>
      <c r="FS16" s="29" t="str">
        <f t="shared" si="103"/>
        <v/>
      </c>
      <c r="FT16" s="29" t="str">
        <f t="shared" si="103"/>
        <v/>
      </c>
      <c r="FU16" s="29" t="str">
        <f t="shared" si="103"/>
        <v/>
      </c>
      <c r="FV16" s="29" t="str">
        <f t="shared" si="103"/>
        <v/>
      </c>
      <c r="FW16" s="29" t="str">
        <f t="shared" si="103"/>
        <v/>
      </c>
      <c r="FX16" s="29" t="str">
        <f t="shared" si="103"/>
        <v/>
      </c>
      <c r="FY16" s="29" t="str">
        <f t="shared" si="103"/>
        <v/>
      </c>
      <c r="FZ16" s="29" t="str">
        <f t="shared" si="103"/>
        <v/>
      </c>
      <c r="GA16" s="29" t="str">
        <f t="shared" si="103"/>
        <v/>
      </c>
      <c r="GB16" s="29" t="str">
        <f t="shared" si="103"/>
        <v/>
      </c>
      <c r="GC16" s="29" t="str">
        <f t="shared" si="103"/>
        <v/>
      </c>
      <c r="GD16" s="29" t="str">
        <f t="shared" si="103"/>
        <v/>
      </c>
      <c r="GE16" s="29" t="str">
        <f t="shared" si="103"/>
        <v/>
      </c>
      <c r="GF16" s="29" t="str">
        <f t="shared" si="103"/>
        <v/>
      </c>
      <c r="GG16" s="30" t="str">
        <f t="shared" si="104"/>
        <v/>
      </c>
    </row>
    <row r="17" spans="1:199" ht="30" customHeight="1" thickTop="1" thickBot="1" x14ac:dyDescent="0.35">
      <c r="A17" s="188">
        <v>11</v>
      </c>
      <c r="B17" s="191">
        <v>15</v>
      </c>
      <c r="C17" s="193">
        <v>1081821</v>
      </c>
      <c r="D17" s="203" t="s">
        <v>116</v>
      </c>
      <c r="E17" s="203" t="s">
        <v>81</v>
      </c>
      <c r="F17" s="213" t="s">
        <v>165</v>
      </c>
      <c r="G17" s="212" t="s">
        <v>157</v>
      </c>
      <c r="H17" s="212" t="s">
        <v>160</v>
      </c>
      <c r="I17" s="212" t="s">
        <v>156</v>
      </c>
      <c r="J17" s="222" t="s">
        <v>173</v>
      </c>
      <c r="K17" s="213" t="s">
        <v>123</v>
      </c>
      <c r="L17" s="219" t="s">
        <v>152</v>
      </c>
      <c r="M17" s="216">
        <v>44007</v>
      </c>
      <c r="N17" s="217">
        <v>44008</v>
      </c>
      <c r="O17" s="199" t="str">
        <f t="shared" si="0"/>
        <v/>
      </c>
      <c r="P17" s="40"/>
      <c r="Q17" s="50"/>
      <c r="R17" s="115"/>
      <c r="S17" s="55"/>
      <c r="T17" s="6"/>
      <c r="U17" s="49"/>
      <c r="V17" s="115"/>
      <c r="W17" s="55"/>
      <c r="X17" s="6"/>
      <c r="Y17" s="49" t="s">
        <v>85</v>
      </c>
      <c r="Z17" s="130" t="s">
        <v>180</v>
      </c>
      <c r="AA17" s="63">
        <v>10</v>
      </c>
      <c r="AB17" s="16"/>
      <c r="AC17" s="5">
        <f t="shared" si="99"/>
        <v>11</v>
      </c>
      <c r="AD17" s="114" t="s">
        <v>11</v>
      </c>
      <c r="AE17" s="72" t="s">
        <v>127</v>
      </c>
      <c r="AF17" s="55">
        <v>5</v>
      </c>
      <c r="AG17" s="32">
        <f t="shared" si="100"/>
        <v>36</v>
      </c>
      <c r="AH17" s="65" t="s">
        <v>33</v>
      </c>
      <c r="AI17" s="72" t="s">
        <v>152</v>
      </c>
      <c r="AJ17" s="54">
        <v>5</v>
      </c>
      <c r="AK17" s="32">
        <f t="shared" si="101"/>
        <v>61</v>
      </c>
      <c r="AL17" s="66"/>
      <c r="AM17" s="72"/>
      <c r="AN17" s="54">
        <v>5</v>
      </c>
      <c r="AO17" s="2"/>
      <c r="AP17" s="99" t="str">
        <f t="shared" si="1"/>
        <v/>
      </c>
      <c r="AQ17" s="100" t="str">
        <f t="shared" si="2"/>
        <v/>
      </c>
      <c r="AR17" s="100" t="str">
        <f t="shared" si="3"/>
        <v/>
      </c>
      <c r="AS17" s="101" t="str">
        <f t="shared" si="4"/>
        <v/>
      </c>
      <c r="AT17" s="101" t="str">
        <f t="shared" si="5"/>
        <v/>
      </c>
      <c r="AU17" s="102" t="str">
        <f t="shared" si="6"/>
        <v/>
      </c>
      <c r="AV17" s="99" t="str">
        <f t="shared" si="7"/>
        <v/>
      </c>
      <c r="AW17" s="100" t="str">
        <f t="shared" si="8"/>
        <v/>
      </c>
      <c r="AX17" s="100" t="str">
        <f t="shared" si="9"/>
        <v/>
      </c>
      <c r="AY17" s="101" t="str">
        <f t="shared" si="10"/>
        <v/>
      </c>
      <c r="AZ17" s="101" t="str">
        <f t="shared" si="11"/>
        <v>Σ</v>
      </c>
      <c r="BA17" s="102" t="str">
        <f t="shared" si="12"/>
        <v/>
      </c>
      <c r="BB17" s="99" t="str">
        <f t="shared" si="13"/>
        <v/>
      </c>
      <c r="BC17" s="100" t="str">
        <f t="shared" si="14"/>
        <v/>
      </c>
      <c r="BD17" s="100" t="str">
        <f t="shared" si="15"/>
        <v/>
      </c>
      <c r="BE17" s="101" t="str">
        <f t="shared" si="16"/>
        <v/>
      </c>
      <c r="BF17" s="101" t="str">
        <f t="shared" si="17"/>
        <v>β</v>
      </c>
      <c r="BG17" s="102" t="str">
        <f t="shared" si="18"/>
        <v/>
      </c>
      <c r="BH17" s="99" t="str">
        <f t="shared" si="19"/>
        <v/>
      </c>
      <c r="BI17" s="100" t="str">
        <f t="shared" si="20"/>
        <v/>
      </c>
      <c r="BJ17" s="100" t="str">
        <f t="shared" si="21"/>
        <v/>
      </c>
      <c r="BK17" s="101" t="str">
        <f t="shared" si="22"/>
        <v/>
      </c>
      <c r="BL17" s="101" t="str">
        <f t="shared" si="23"/>
        <v>%</v>
      </c>
      <c r="BM17" s="102" t="str">
        <f t="shared" si="24"/>
        <v/>
      </c>
      <c r="BN17" s="99" t="str">
        <f t="shared" si="25"/>
        <v/>
      </c>
      <c r="BO17" s="100" t="str">
        <f t="shared" si="26"/>
        <v/>
      </c>
      <c r="BP17" s="100" t="str">
        <f t="shared" si="27"/>
        <v>89</v>
      </c>
      <c r="BQ17" s="101" t="str">
        <f t="shared" si="28"/>
        <v/>
      </c>
      <c r="BR17" s="101" t="str">
        <f t="shared" si="29"/>
        <v/>
      </c>
      <c r="BS17" s="102" t="str">
        <f t="shared" si="30"/>
        <v/>
      </c>
      <c r="BT17" s="99" t="str">
        <f t="shared" si="31"/>
        <v/>
      </c>
      <c r="BU17" s="100" t="str">
        <f t="shared" si="32"/>
        <v/>
      </c>
      <c r="BV17" s="100" t="str">
        <f t="shared" si="33"/>
        <v/>
      </c>
      <c r="BW17" s="101" t="str">
        <f t="shared" si="34"/>
        <v>G</v>
      </c>
      <c r="BX17" s="101" t="str">
        <f t="shared" si="35"/>
        <v/>
      </c>
      <c r="BY17" s="102" t="str">
        <f t="shared" si="36"/>
        <v/>
      </c>
      <c r="BZ17" s="99" t="str">
        <f t="shared" si="37"/>
        <v/>
      </c>
      <c r="CA17" s="100" t="str">
        <f t="shared" si="38"/>
        <v/>
      </c>
      <c r="CB17" s="100" t="str">
        <f t="shared" si="39"/>
        <v/>
      </c>
      <c r="CC17" s="101" t="str">
        <f t="shared" si="40"/>
        <v/>
      </c>
      <c r="CD17" s="101" t="str">
        <f t="shared" si="41"/>
        <v>!</v>
      </c>
      <c r="CE17" s="102" t="str">
        <f t="shared" si="42"/>
        <v/>
      </c>
      <c r="CF17" s="99" t="str">
        <f t="shared" si="43"/>
        <v/>
      </c>
      <c r="CG17" s="100" t="str">
        <f t="shared" si="44"/>
        <v/>
      </c>
      <c r="CH17" s="100" t="str">
        <f t="shared" si="45"/>
        <v/>
      </c>
      <c r="CI17" s="101" t="str">
        <f t="shared" si="46"/>
        <v/>
      </c>
      <c r="CJ17" s="101" t="str">
        <f t="shared" si="47"/>
        <v/>
      </c>
      <c r="CK17" s="102" t="str">
        <f t="shared" si="48"/>
        <v/>
      </c>
      <c r="CL17" s="15"/>
      <c r="CM17" s="26" t="str">
        <f t="shared" si="97"/>
        <v>Σβ%89G!</v>
      </c>
      <c r="CN17" s="27" t="str">
        <f t="shared" si="49"/>
        <v/>
      </c>
      <c r="CO17" s="27" t="str">
        <f t="shared" si="50"/>
        <v/>
      </c>
      <c r="CP17" s="27" t="str">
        <f t="shared" si="51"/>
        <v/>
      </c>
      <c r="CQ17" s="27" t="str">
        <f t="shared" si="52"/>
        <v/>
      </c>
      <c r="CR17" s="27" t="str">
        <f t="shared" si="53"/>
        <v/>
      </c>
      <c r="CS17" s="27" t="str">
        <f t="shared" si="54"/>
        <v/>
      </c>
      <c r="CT17" s="27" t="str">
        <f t="shared" si="55"/>
        <v/>
      </c>
      <c r="CU17" s="27" t="str">
        <f t="shared" si="56"/>
        <v/>
      </c>
      <c r="CV17" s="27" t="str">
        <f t="shared" si="57"/>
        <v/>
      </c>
      <c r="CW17" s="27" t="str">
        <f t="shared" si="58"/>
        <v/>
      </c>
      <c r="CX17" s="27" t="str">
        <f t="shared" si="59"/>
        <v/>
      </c>
      <c r="CY17" s="27" t="str">
        <f t="shared" si="60"/>
        <v/>
      </c>
      <c r="CZ17" s="27" t="str">
        <f t="shared" si="61"/>
        <v/>
      </c>
      <c r="DA17" s="27" t="str">
        <f t="shared" si="62"/>
        <v/>
      </c>
      <c r="DB17" s="27" t="str">
        <f t="shared" si="63"/>
        <v/>
      </c>
      <c r="DC17" s="27" t="str">
        <f t="shared" si="64"/>
        <v/>
      </c>
      <c r="DD17" s="27" t="str">
        <f t="shared" si="65"/>
        <v/>
      </c>
      <c r="DE17" s="27" t="str">
        <f t="shared" si="66"/>
        <v/>
      </c>
      <c r="DF17" s="27" t="str">
        <f t="shared" si="67"/>
        <v/>
      </c>
      <c r="DG17" s="27" t="str">
        <f t="shared" si="68"/>
        <v/>
      </c>
      <c r="DH17" s="27" t="str">
        <f t="shared" si="69"/>
        <v/>
      </c>
      <c r="DI17" s="27" t="str">
        <f t="shared" si="70"/>
        <v/>
      </c>
      <c r="DJ17" s="27" t="str">
        <f t="shared" si="71"/>
        <v/>
      </c>
      <c r="DK17" s="27" t="str">
        <f t="shared" si="72"/>
        <v/>
      </c>
      <c r="DL17" s="27" t="str">
        <f t="shared" si="73"/>
        <v/>
      </c>
      <c r="DM17" s="27" t="str">
        <f t="shared" si="74"/>
        <v/>
      </c>
      <c r="DN17" s="27" t="str">
        <f t="shared" si="75"/>
        <v/>
      </c>
      <c r="DO17" s="27" t="str">
        <f t="shared" si="76"/>
        <v/>
      </c>
      <c r="DP17" s="27" t="str">
        <f t="shared" si="77"/>
        <v/>
      </c>
      <c r="DQ17" s="27" t="str">
        <f t="shared" si="78"/>
        <v/>
      </c>
      <c r="DR17" s="27" t="str">
        <f t="shared" si="79"/>
        <v/>
      </c>
      <c r="DS17" s="27" t="str">
        <f t="shared" si="80"/>
        <v/>
      </c>
      <c r="DT17" s="27" t="str">
        <f t="shared" si="81"/>
        <v/>
      </c>
      <c r="DU17" s="27" t="str">
        <f t="shared" si="82"/>
        <v/>
      </c>
      <c r="DV17" s="27" t="str">
        <f t="shared" si="83"/>
        <v/>
      </c>
      <c r="DW17" s="27" t="str">
        <f t="shared" si="84"/>
        <v/>
      </c>
      <c r="DX17" s="27" t="str">
        <f t="shared" si="85"/>
        <v/>
      </c>
      <c r="DY17" s="27" t="str">
        <f t="shared" si="86"/>
        <v/>
      </c>
      <c r="DZ17" s="27" t="str">
        <f t="shared" si="87"/>
        <v/>
      </c>
      <c r="EA17" s="27" t="str">
        <f t="shared" si="88"/>
        <v/>
      </c>
      <c r="EB17" s="27" t="str">
        <f t="shared" si="89"/>
        <v/>
      </c>
      <c r="EC17" s="27" t="str">
        <f t="shared" si="90"/>
        <v/>
      </c>
      <c r="ED17" s="27" t="str">
        <f t="shared" si="91"/>
        <v/>
      </c>
      <c r="EE17" s="27" t="str">
        <f t="shared" si="92"/>
        <v/>
      </c>
      <c r="EF17" s="27" t="str">
        <f t="shared" si="93"/>
        <v/>
      </c>
      <c r="EG17" s="27" t="str">
        <f t="shared" si="94"/>
        <v/>
      </c>
      <c r="EH17" s="27" t="str">
        <f t="shared" si="95"/>
        <v/>
      </c>
      <c r="EI17" s="33"/>
      <c r="EJ17" s="17">
        <f t="shared" si="98"/>
        <v>0</v>
      </c>
      <c r="EK17" s="15"/>
      <c r="EL17" s="28" t="str">
        <f t="shared" si="105"/>
        <v>Σ</v>
      </c>
      <c r="EM17" s="29" t="str">
        <f t="shared" si="105"/>
        <v>β</v>
      </c>
      <c r="EN17" s="29" t="str">
        <f t="shared" si="105"/>
        <v>%</v>
      </c>
      <c r="EO17" s="29" t="str">
        <f t="shared" si="105"/>
        <v>8</v>
      </c>
      <c r="EP17" s="29" t="str">
        <f t="shared" si="105"/>
        <v>9</v>
      </c>
      <c r="EQ17" s="29" t="str">
        <f t="shared" si="105"/>
        <v>G</v>
      </c>
      <c r="ER17" s="29" t="str">
        <f t="shared" si="105"/>
        <v>!</v>
      </c>
      <c r="ES17" s="29" t="str">
        <f t="shared" si="105"/>
        <v/>
      </c>
      <c r="ET17" s="29" t="str">
        <f t="shared" si="105"/>
        <v/>
      </c>
      <c r="EU17" s="29" t="str">
        <f t="shared" si="105"/>
        <v/>
      </c>
      <c r="EV17" s="29" t="str">
        <f t="shared" si="105"/>
        <v/>
      </c>
      <c r="EW17" s="29" t="str">
        <f t="shared" si="105"/>
        <v/>
      </c>
      <c r="EX17" s="29" t="str">
        <f t="shared" si="105"/>
        <v/>
      </c>
      <c r="EY17" s="29" t="str">
        <f t="shared" si="105"/>
        <v/>
      </c>
      <c r="EZ17" s="29" t="str">
        <f t="shared" si="105"/>
        <v/>
      </c>
      <c r="FA17" s="29" t="str">
        <f t="shared" si="105"/>
        <v/>
      </c>
      <c r="FB17" s="29" t="str">
        <f t="shared" si="102"/>
        <v/>
      </c>
      <c r="FC17" s="29" t="str">
        <f t="shared" si="102"/>
        <v/>
      </c>
      <c r="FD17" s="29" t="str">
        <f t="shared" si="102"/>
        <v/>
      </c>
      <c r="FE17" s="29" t="str">
        <f t="shared" si="102"/>
        <v/>
      </c>
      <c r="FF17" s="29" t="str">
        <f t="shared" si="102"/>
        <v/>
      </c>
      <c r="FG17" s="29" t="str">
        <f t="shared" si="102"/>
        <v/>
      </c>
      <c r="FH17" s="29" t="str">
        <f t="shared" si="102"/>
        <v/>
      </c>
      <c r="FI17" s="29" t="str">
        <f t="shared" si="102"/>
        <v/>
      </c>
      <c r="FJ17" s="29" t="str">
        <f t="shared" si="102"/>
        <v/>
      </c>
      <c r="FK17" s="29" t="str">
        <f t="shared" si="102"/>
        <v/>
      </c>
      <c r="FL17" s="29" t="str">
        <f t="shared" si="102"/>
        <v/>
      </c>
      <c r="FM17" s="29" t="str">
        <f t="shared" si="102"/>
        <v/>
      </c>
      <c r="FN17" s="29" t="str">
        <f t="shared" si="102"/>
        <v/>
      </c>
      <c r="FO17" s="29" t="str">
        <f t="shared" si="102"/>
        <v/>
      </c>
      <c r="FP17" s="29" t="str">
        <f t="shared" si="102"/>
        <v/>
      </c>
      <c r="FQ17" s="29" t="str">
        <f t="shared" si="103"/>
        <v/>
      </c>
      <c r="FR17" s="29" t="str">
        <f t="shared" si="103"/>
        <v/>
      </c>
      <c r="FS17" s="29" t="str">
        <f t="shared" si="103"/>
        <v/>
      </c>
      <c r="FT17" s="29" t="str">
        <f t="shared" si="103"/>
        <v/>
      </c>
      <c r="FU17" s="29" t="str">
        <f t="shared" si="103"/>
        <v/>
      </c>
      <c r="FV17" s="29" t="str">
        <f t="shared" si="103"/>
        <v/>
      </c>
      <c r="FW17" s="29" t="str">
        <f t="shared" si="103"/>
        <v/>
      </c>
      <c r="FX17" s="29" t="str">
        <f t="shared" si="103"/>
        <v/>
      </c>
      <c r="FY17" s="29" t="str">
        <f t="shared" si="103"/>
        <v/>
      </c>
      <c r="FZ17" s="29" t="str">
        <f t="shared" si="103"/>
        <v/>
      </c>
      <c r="GA17" s="29" t="str">
        <f t="shared" si="103"/>
        <v/>
      </c>
      <c r="GB17" s="29" t="str">
        <f t="shared" si="103"/>
        <v/>
      </c>
      <c r="GC17" s="29" t="str">
        <f t="shared" si="103"/>
        <v/>
      </c>
      <c r="GD17" s="29" t="str">
        <f t="shared" si="103"/>
        <v/>
      </c>
      <c r="GE17" s="29" t="str">
        <f t="shared" si="103"/>
        <v/>
      </c>
      <c r="GF17" s="29" t="str">
        <f t="shared" si="103"/>
        <v/>
      </c>
      <c r="GG17" s="30" t="str">
        <f t="shared" si="104"/>
        <v/>
      </c>
    </row>
    <row r="18" spans="1:199" ht="30" customHeight="1" thickTop="1" thickBot="1" x14ac:dyDescent="0.35">
      <c r="A18" s="189"/>
      <c r="B18" s="192"/>
      <c r="C18" s="194"/>
      <c r="D18" s="204"/>
      <c r="E18" s="204"/>
      <c r="F18" s="225"/>
      <c r="G18" s="225"/>
      <c r="H18" s="226"/>
      <c r="I18" s="227"/>
      <c r="J18" s="228"/>
      <c r="K18" s="229"/>
      <c r="L18" s="230"/>
      <c r="M18" s="231"/>
      <c r="N18" s="232"/>
      <c r="O18" s="199" t="str">
        <f t="shared" si="0"/>
        <v/>
      </c>
      <c r="P18" s="40"/>
      <c r="Q18" s="65"/>
      <c r="R18" s="115"/>
      <c r="S18" s="55"/>
      <c r="T18" s="6"/>
      <c r="U18" s="49"/>
      <c r="V18" s="115"/>
      <c r="W18" s="55"/>
      <c r="X18" s="6"/>
      <c r="Y18" s="50"/>
      <c r="Z18" s="130"/>
      <c r="AA18" s="63">
        <v>10</v>
      </c>
      <c r="AB18" s="16"/>
      <c r="AC18" s="5">
        <f t="shared" si="99"/>
        <v>12</v>
      </c>
      <c r="AD18" s="114" t="s">
        <v>14</v>
      </c>
      <c r="AE18" s="72" t="s">
        <v>128</v>
      </c>
      <c r="AF18" s="54">
        <v>5</v>
      </c>
      <c r="AG18" s="32">
        <f t="shared" si="100"/>
        <v>37</v>
      </c>
      <c r="AH18" s="66" t="s">
        <v>36</v>
      </c>
      <c r="AI18" s="72" t="s">
        <v>153</v>
      </c>
      <c r="AJ18" s="54">
        <v>5</v>
      </c>
      <c r="AK18" s="32">
        <f t="shared" si="101"/>
        <v>62</v>
      </c>
      <c r="AL18" s="66"/>
      <c r="AM18" s="72"/>
      <c r="AN18" s="54">
        <v>5</v>
      </c>
      <c r="AO18" s="2"/>
      <c r="AP18" s="99" t="str">
        <f t="shared" si="1"/>
        <v/>
      </c>
      <c r="AQ18" s="100" t="str">
        <f t="shared" si="2"/>
        <v/>
      </c>
      <c r="AR18" s="100" t="str">
        <f t="shared" si="3"/>
        <v/>
      </c>
      <c r="AS18" s="101" t="str">
        <f t="shared" si="4"/>
        <v/>
      </c>
      <c r="AT18" s="101" t="str">
        <f t="shared" si="5"/>
        <v/>
      </c>
      <c r="AU18" s="102" t="str">
        <f t="shared" si="6"/>
        <v/>
      </c>
      <c r="AV18" s="99" t="str">
        <f t="shared" si="7"/>
        <v/>
      </c>
      <c r="AW18" s="100" t="str">
        <f t="shared" si="8"/>
        <v/>
      </c>
      <c r="AX18" s="100" t="str">
        <f t="shared" si="9"/>
        <v/>
      </c>
      <c r="AY18" s="101" t="str">
        <f t="shared" si="10"/>
        <v/>
      </c>
      <c r="AZ18" s="101" t="str">
        <f t="shared" si="11"/>
        <v/>
      </c>
      <c r="BA18" s="102" t="str">
        <f t="shared" si="12"/>
        <v/>
      </c>
      <c r="BB18" s="99" t="str">
        <f t="shared" si="13"/>
        <v/>
      </c>
      <c r="BC18" s="100" t="str">
        <f t="shared" si="14"/>
        <v/>
      </c>
      <c r="BD18" s="100" t="str">
        <f t="shared" si="15"/>
        <v/>
      </c>
      <c r="BE18" s="101" t="str">
        <f t="shared" si="16"/>
        <v/>
      </c>
      <c r="BF18" s="101" t="str">
        <f t="shared" si="17"/>
        <v/>
      </c>
      <c r="BG18" s="102" t="str">
        <f t="shared" si="18"/>
        <v/>
      </c>
      <c r="BH18" s="99" t="str">
        <f t="shared" si="19"/>
        <v/>
      </c>
      <c r="BI18" s="100" t="str">
        <f t="shared" si="20"/>
        <v/>
      </c>
      <c r="BJ18" s="100" t="str">
        <f t="shared" si="21"/>
        <v/>
      </c>
      <c r="BK18" s="101" t="str">
        <f t="shared" si="22"/>
        <v/>
      </c>
      <c r="BL18" s="101" t="str">
        <f t="shared" si="23"/>
        <v/>
      </c>
      <c r="BM18" s="102" t="str">
        <f t="shared" si="24"/>
        <v/>
      </c>
      <c r="BN18" s="99" t="str">
        <f t="shared" si="25"/>
        <v/>
      </c>
      <c r="BO18" s="100" t="str">
        <f t="shared" si="26"/>
        <v/>
      </c>
      <c r="BP18" s="100" t="str">
        <f t="shared" si="27"/>
        <v/>
      </c>
      <c r="BQ18" s="101" t="str">
        <f t="shared" si="28"/>
        <v/>
      </c>
      <c r="BR18" s="101" t="str">
        <f t="shared" si="29"/>
        <v/>
      </c>
      <c r="BS18" s="102" t="str">
        <f t="shared" si="30"/>
        <v/>
      </c>
      <c r="BT18" s="99" t="str">
        <f t="shared" si="31"/>
        <v/>
      </c>
      <c r="BU18" s="100" t="str">
        <f t="shared" si="32"/>
        <v/>
      </c>
      <c r="BV18" s="100" t="str">
        <f t="shared" si="33"/>
        <v/>
      </c>
      <c r="BW18" s="101" t="str">
        <f t="shared" si="34"/>
        <v/>
      </c>
      <c r="BX18" s="101" t="str">
        <f t="shared" si="35"/>
        <v/>
      </c>
      <c r="BY18" s="102" t="str">
        <f t="shared" si="36"/>
        <v/>
      </c>
      <c r="BZ18" s="99" t="str">
        <f t="shared" si="37"/>
        <v/>
      </c>
      <c r="CA18" s="100" t="str">
        <f t="shared" si="38"/>
        <v/>
      </c>
      <c r="CB18" s="100" t="str">
        <f t="shared" si="39"/>
        <v/>
      </c>
      <c r="CC18" s="101" t="str">
        <f t="shared" si="40"/>
        <v/>
      </c>
      <c r="CD18" s="101" t="str">
        <f t="shared" si="41"/>
        <v/>
      </c>
      <c r="CE18" s="102" t="str">
        <f t="shared" si="42"/>
        <v/>
      </c>
      <c r="CF18" s="99" t="str">
        <f t="shared" si="43"/>
        <v/>
      </c>
      <c r="CG18" s="100" t="str">
        <f t="shared" si="44"/>
        <v/>
      </c>
      <c r="CH18" s="100" t="str">
        <f t="shared" si="45"/>
        <v/>
      </c>
      <c r="CI18" s="101" t="str">
        <f t="shared" si="46"/>
        <v/>
      </c>
      <c r="CJ18" s="101" t="str">
        <f t="shared" si="47"/>
        <v/>
      </c>
      <c r="CK18" s="102" t="str">
        <f t="shared" si="48"/>
        <v/>
      </c>
      <c r="CL18" s="15"/>
      <c r="CM18" s="26" t="str">
        <f t="shared" si="97"/>
        <v/>
      </c>
      <c r="CN18" s="27" t="str">
        <f t="shared" si="49"/>
        <v/>
      </c>
      <c r="CO18" s="27" t="str">
        <f t="shared" si="50"/>
        <v/>
      </c>
      <c r="CP18" s="27" t="str">
        <f t="shared" si="51"/>
        <v/>
      </c>
      <c r="CQ18" s="27" t="str">
        <f t="shared" si="52"/>
        <v/>
      </c>
      <c r="CR18" s="27" t="str">
        <f t="shared" si="53"/>
        <v/>
      </c>
      <c r="CS18" s="27" t="str">
        <f t="shared" si="54"/>
        <v/>
      </c>
      <c r="CT18" s="27" t="str">
        <f t="shared" si="55"/>
        <v/>
      </c>
      <c r="CU18" s="27" t="str">
        <f t="shared" si="56"/>
        <v/>
      </c>
      <c r="CV18" s="27" t="str">
        <f t="shared" si="57"/>
        <v/>
      </c>
      <c r="CW18" s="27" t="str">
        <f t="shared" si="58"/>
        <v/>
      </c>
      <c r="CX18" s="27" t="str">
        <f t="shared" si="59"/>
        <v/>
      </c>
      <c r="CY18" s="27" t="str">
        <f t="shared" si="60"/>
        <v/>
      </c>
      <c r="CZ18" s="27" t="str">
        <f t="shared" si="61"/>
        <v/>
      </c>
      <c r="DA18" s="27" t="str">
        <f t="shared" si="62"/>
        <v/>
      </c>
      <c r="DB18" s="27" t="str">
        <f t="shared" si="63"/>
        <v/>
      </c>
      <c r="DC18" s="27" t="str">
        <f t="shared" si="64"/>
        <v/>
      </c>
      <c r="DD18" s="27" t="str">
        <f t="shared" si="65"/>
        <v/>
      </c>
      <c r="DE18" s="27" t="str">
        <f t="shared" si="66"/>
        <v/>
      </c>
      <c r="DF18" s="27" t="str">
        <f t="shared" si="67"/>
        <v/>
      </c>
      <c r="DG18" s="27" t="str">
        <f t="shared" si="68"/>
        <v/>
      </c>
      <c r="DH18" s="27" t="str">
        <f t="shared" si="69"/>
        <v/>
      </c>
      <c r="DI18" s="27" t="str">
        <f t="shared" si="70"/>
        <v/>
      </c>
      <c r="DJ18" s="27" t="str">
        <f t="shared" si="71"/>
        <v/>
      </c>
      <c r="DK18" s="27" t="str">
        <f t="shared" si="72"/>
        <v/>
      </c>
      <c r="DL18" s="27" t="str">
        <f t="shared" si="73"/>
        <v/>
      </c>
      <c r="DM18" s="27" t="str">
        <f t="shared" si="74"/>
        <v/>
      </c>
      <c r="DN18" s="27" t="str">
        <f t="shared" si="75"/>
        <v/>
      </c>
      <c r="DO18" s="27" t="str">
        <f t="shared" si="76"/>
        <v/>
      </c>
      <c r="DP18" s="27" t="str">
        <f t="shared" si="77"/>
        <v/>
      </c>
      <c r="DQ18" s="27" t="str">
        <f t="shared" si="78"/>
        <v/>
      </c>
      <c r="DR18" s="27" t="str">
        <f t="shared" si="79"/>
        <v/>
      </c>
      <c r="DS18" s="27" t="str">
        <f t="shared" si="80"/>
        <v/>
      </c>
      <c r="DT18" s="27" t="str">
        <f t="shared" si="81"/>
        <v/>
      </c>
      <c r="DU18" s="27" t="str">
        <f t="shared" si="82"/>
        <v/>
      </c>
      <c r="DV18" s="27" t="str">
        <f t="shared" si="83"/>
        <v/>
      </c>
      <c r="DW18" s="27" t="str">
        <f t="shared" si="84"/>
        <v/>
      </c>
      <c r="DX18" s="27" t="str">
        <f t="shared" si="85"/>
        <v/>
      </c>
      <c r="DY18" s="27" t="str">
        <f t="shared" si="86"/>
        <v/>
      </c>
      <c r="DZ18" s="27" t="str">
        <f t="shared" si="87"/>
        <v/>
      </c>
      <c r="EA18" s="27" t="str">
        <f t="shared" si="88"/>
        <v/>
      </c>
      <c r="EB18" s="27" t="str">
        <f t="shared" si="89"/>
        <v/>
      </c>
      <c r="EC18" s="27" t="str">
        <f t="shared" si="90"/>
        <v/>
      </c>
      <c r="ED18" s="27" t="str">
        <f t="shared" si="91"/>
        <v/>
      </c>
      <c r="EE18" s="27" t="str">
        <f t="shared" si="92"/>
        <v/>
      </c>
      <c r="EF18" s="27" t="str">
        <f t="shared" si="93"/>
        <v/>
      </c>
      <c r="EG18" s="27" t="str">
        <f t="shared" si="94"/>
        <v/>
      </c>
      <c r="EH18" s="27" t="str">
        <f t="shared" si="95"/>
        <v/>
      </c>
      <c r="EI18" s="33"/>
      <c r="EJ18" s="17">
        <f t="shared" si="98"/>
        <v>0</v>
      </c>
      <c r="EK18" s="15"/>
      <c r="EL18" s="28" t="str">
        <f t="shared" si="105"/>
        <v/>
      </c>
      <c r="EM18" s="29" t="str">
        <f t="shared" si="105"/>
        <v/>
      </c>
      <c r="EN18" s="29" t="str">
        <f t="shared" si="105"/>
        <v/>
      </c>
      <c r="EO18" s="29" t="str">
        <f t="shared" si="105"/>
        <v/>
      </c>
      <c r="EP18" s="29" t="str">
        <f t="shared" si="105"/>
        <v/>
      </c>
      <c r="EQ18" s="29" t="str">
        <f t="shared" si="105"/>
        <v/>
      </c>
      <c r="ER18" s="29" t="str">
        <f t="shared" si="105"/>
        <v/>
      </c>
      <c r="ES18" s="29" t="str">
        <f t="shared" si="105"/>
        <v/>
      </c>
      <c r="ET18" s="29" t="str">
        <f t="shared" si="105"/>
        <v/>
      </c>
      <c r="EU18" s="29" t="str">
        <f t="shared" si="105"/>
        <v/>
      </c>
      <c r="EV18" s="29" t="str">
        <f t="shared" si="105"/>
        <v/>
      </c>
      <c r="EW18" s="29" t="str">
        <f t="shared" si="105"/>
        <v/>
      </c>
      <c r="EX18" s="29" t="str">
        <f t="shared" si="105"/>
        <v/>
      </c>
      <c r="EY18" s="29" t="str">
        <f t="shared" si="105"/>
        <v/>
      </c>
      <c r="EZ18" s="29" t="str">
        <f t="shared" si="105"/>
        <v/>
      </c>
      <c r="FA18" s="29" t="str">
        <f t="shared" si="105"/>
        <v/>
      </c>
      <c r="FB18" s="29" t="str">
        <f t="shared" si="102"/>
        <v/>
      </c>
      <c r="FC18" s="29" t="str">
        <f t="shared" si="102"/>
        <v/>
      </c>
      <c r="FD18" s="29" t="str">
        <f t="shared" si="102"/>
        <v/>
      </c>
      <c r="FE18" s="29" t="str">
        <f t="shared" si="102"/>
        <v/>
      </c>
      <c r="FF18" s="29" t="str">
        <f t="shared" si="102"/>
        <v/>
      </c>
      <c r="FG18" s="29" t="str">
        <f t="shared" si="102"/>
        <v/>
      </c>
      <c r="FH18" s="29" t="str">
        <f t="shared" si="102"/>
        <v/>
      </c>
      <c r="FI18" s="29" t="str">
        <f t="shared" si="102"/>
        <v/>
      </c>
      <c r="FJ18" s="29" t="str">
        <f t="shared" si="102"/>
        <v/>
      </c>
      <c r="FK18" s="29" t="str">
        <f t="shared" si="102"/>
        <v/>
      </c>
      <c r="FL18" s="29" t="str">
        <f t="shared" si="102"/>
        <v/>
      </c>
      <c r="FM18" s="29" t="str">
        <f t="shared" si="102"/>
        <v/>
      </c>
      <c r="FN18" s="29" t="str">
        <f t="shared" si="102"/>
        <v/>
      </c>
      <c r="FO18" s="29" t="str">
        <f t="shared" si="102"/>
        <v/>
      </c>
      <c r="FP18" s="29" t="str">
        <f t="shared" si="102"/>
        <v/>
      </c>
      <c r="FQ18" s="29" t="str">
        <f t="shared" si="103"/>
        <v/>
      </c>
      <c r="FR18" s="29" t="str">
        <f t="shared" si="103"/>
        <v/>
      </c>
      <c r="FS18" s="29" t="str">
        <f t="shared" si="103"/>
        <v/>
      </c>
      <c r="FT18" s="29" t="str">
        <f t="shared" si="103"/>
        <v/>
      </c>
      <c r="FU18" s="29" t="str">
        <f t="shared" si="103"/>
        <v/>
      </c>
      <c r="FV18" s="29" t="str">
        <f t="shared" si="103"/>
        <v/>
      </c>
      <c r="FW18" s="29" t="str">
        <f t="shared" si="103"/>
        <v/>
      </c>
      <c r="FX18" s="29" t="str">
        <f t="shared" si="103"/>
        <v/>
      </c>
      <c r="FY18" s="29" t="str">
        <f t="shared" si="103"/>
        <v/>
      </c>
      <c r="FZ18" s="29" t="str">
        <f t="shared" si="103"/>
        <v/>
      </c>
      <c r="GA18" s="29" t="str">
        <f t="shared" si="103"/>
        <v/>
      </c>
      <c r="GB18" s="29" t="str">
        <f t="shared" si="103"/>
        <v/>
      </c>
      <c r="GC18" s="29" t="str">
        <f t="shared" si="103"/>
        <v/>
      </c>
      <c r="GD18" s="29" t="str">
        <f t="shared" si="103"/>
        <v/>
      </c>
      <c r="GE18" s="29" t="str">
        <f t="shared" si="103"/>
        <v/>
      </c>
      <c r="GF18" s="29" t="str">
        <f t="shared" si="103"/>
        <v/>
      </c>
      <c r="GG18" s="30" t="str">
        <f t="shared" si="104"/>
        <v/>
      </c>
    </row>
    <row r="19" spans="1:199" ht="28.15" customHeight="1" thickTop="1" thickBot="1" x14ac:dyDescent="0.3">
      <c r="A19" s="173"/>
      <c r="B19" s="174"/>
      <c r="C19" s="74"/>
      <c r="D19" s="175"/>
      <c r="E19" s="87"/>
      <c r="F19" s="118"/>
      <c r="G19" s="118"/>
      <c r="H19" s="118"/>
      <c r="I19" s="118"/>
      <c r="J19" s="118"/>
      <c r="K19" s="118"/>
      <c r="L19" s="118"/>
      <c r="M19" s="176"/>
      <c r="N19" s="137"/>
      <c r="O19" s="37" t="str">
        <f t="shared" si="0"/>
        <v/>
      </c>
      <c r="P19" s="40"/>
      <c r="Q19" s="120"/>
      <c r="R19" s="115"/>
      <c r="S19" s="129"/>
      <c r="T19" s="6"/>
      <c r="U19" s="119"/>
      <c r="V19" s="128"/>
      <c r="W19" s="129"/>
      <c r="X19" s="6"/>
      <c r="Y19" s="50"/>
      <c r="Z19" s="130"/>
      <c r="AA19" s="63">
        <v>10</v>
      </c>
      <c r="AB19" s="16"/>
      <c r="AC19" s="5">
        <f t="shared" si="99"/>
        <v>13</v>
      </c>
      <c r="AD19" s="114" t="s">
        <v>16</v>
      </c>
      <c r="AE19" s="72" t="s">
        <v>129</v>
      </c>
      <c r="AF19" s="54">
        <v>5</v>
      </c>
      <c r="AG19" s="32">
        <f t="shared" si="100"/>
        <v>38</v>
      </c>
      <c r="AH19" s="65" t="s">
        <v>37</v>
      </c>
      <c r="AI19" s="72" t="s">
        <v>154</v>
      </c>
      <c r="AJ19" s="54">
        <v>5</v>
      </c>
      <c r="AK19" s="32">
        <f t="shared" si="101"/>
        <v>63</v>
      </c>
      <c r="AL19" s="66"/>
      <c r="AM19" s="72"/>
      <c r="AN19" s="54">
        <v>5</v>
      </c>
      <c r="AO19" s="2"/>
      <c r="AP19" s="99" t="str">
        <f t="shared" si="1"/>
        <v/>
      </c>
      <c r="AQ19" s="100" t="str">
        <f t="shared" si="2"/>
        <v/>
      </c>
      <c r="AR19" s="100" t="str">
        <f t="shared" si="3"/>
        <v/>
      </c>
      <c r="AS19" s="101" t="str">
        <f t="shared" si="4"/>
        <v/>
      </c>
      <c r="AT19" s="101" t="str">
        <f t="shared" si="5"/>
        <v/>
      </c>
      <c r="AU19" s="102" t="str">
        <f t="shared" si="6"/>
        <v/>
      </c>
      <c r="AV19" s="99" t="str">
        <f t="shared" si="7"/>
        <v/>
      </c>
      <c r="AW19" s="100" t="str">
        <f t="shared" si="8"/>
        <v/>
      </c>
      <c r="AX19" s="100" t="str">
        <f t="shared" si="9"/>
        <v/>
      </c>
      <c r="AY19" s="101" t="str">
        <f t="shared" si="10"/>
        <v/>
      </c>
      <c r="AZ19" s="101" t="str">
        <f t="shared" si="11"/>
        <v/>
      </c>
      <c r="BA19" s="102" t="str">
        <f t="shared" si="12"/>
        <v/>
      </c>
      <c r="BB19" s="99" t="str">
        <f t="shared" si="13"/>
        <v/>
      </c>
      <c r="BC19" s="100" t="str">
        <f t="shared" si="14"/>
        <v/>
      </c>
      <c r="BD19" s="100" t="str">
        <f t="shared" si="15"/>
        <v/>
      </c>
      <c r="BE19" s="101" t="str">
        <f t="shared" si="16"/>
        <v/>
      </c>
      <c r="BF19" s="101" t="str">
        <f t="shared" si="17"/>
        <v/>
      </c>
      <c r="BG19" s="102" t="str">
        <f t="shared" si="18"/>
        <v/>
      </c>
      <c r="BH19" s="99" t="str">
        <f t="shared" si="19"/>
        <v/>
      </c>
      <c r="BI19" s="100" t="str">
        <f t="shared" si="20"/>
        <v/>
      </c>
      <c r="BJ19" s="100" t="str">
        <f t="shared" si="21"/>
        <v/>
      </c>
      <c r="BK19" s="101" t="str">
        <f t="shared" si="22"/>
        <v/>
      </c>
      <c r="BL19" s="101" t="str">
        <f t="shared" si="23"/>
        <v/>
      </c>
      <c r="BM19" s="102" t="str">
        <f t="shared" si="24"/>
        <v/>
      </c>
      <c r="BN19" s="99" t="str">
        <f t="shared" si="25"/>
        <v/>
      </c>
      <c r="BO19" s="100" t="str">
        <f t="shared" si="26"/>
        <v/>
      </c>
      <c r="BP19" s="100" t="str">
        <f t="shared" si="27"/>
        <v/>
      </c>
      <c r="BQ19" s="101" t="str">
        <f t="shared" si="28"/>
        <v/>
      </c>
      <c r="BR19" s="101" t="str">
        <f t="shared" si="29"/>
        <v/>
      </c>
      <c r="BS19" s="102" t="str">
        <f t="shared" si="30"/>
        <v/>
      </c>
      <c r="BT19" s="99" t="str">
        <f t="shared" si="31"/>
        <v/>
      </c>
      <c r="BU19" s="100" t="str">
        <f t="shared" si="32"/>
        <v/>
      </c>
      <c r="BV19" s="100" t="str">
        <f t="shared" si="33"/>
        <v/>
      </c>
      <c r="BW19" s="101" t="str">
        <f t="shared" si="34"/>
        <v/>
      </c>
      <c r="BX19" s="101" t="str">
        <f t="shared" si="35"/>
        <v/>
      </c>
      <c r="BY19" s="102" t="str">
        <f t="shared" si="36"/>
        <v/>
      </c>
      <c r="BZ19" s="99" t="str">
        <f t="shared" si="37"/>
        <v/>
      </c>
      <c r="CA19" s="100" t="str">
        <f t="shared" si="38"/>
        <v/>
      </c>
      <c r="CB19" s="100" t="str">
        <f t="shared" si="39"/>
        <v/>
      </c>
      <c r="CC19" s="101" t="str">
        <f t="shared" si="40"/>
        <v/>
      </c>
      <c r="CD19" s="101" t="str">
        <f t="shared" si="41"/>
        <v/>
      </c>
      <c r="CE19" s="102" t="str">
        <f t="shared" si="42"/>
        <v/>
      </c>
      <c r="CF19" s="99" t="str">
        <f t="shared" si="43"/>
        <v/>
      </c>
      <c r="CG19" s="100" t="str">
        <f t="shared" si="44"/>
        <v/>
      </c>
      <c r="CH19" s="100" t="str">
        <f t="shared" si="45"/>
        <v/>
      </c>
      <c r="CI19" s="101" t="str">
        <f t="shared" si="46"/>
        <v/>
      </c>
      <c r="CJ19" s="101" t="str">
        <f t="shared" si="47"/>
        <v/>
      </c>
      <c r="CK19" s="102" t="str">
        <f t="shared" si="48"/>
        <v/>
      </c>
      <c r="CL19" s="15"/>
      <c r="CM19" s="26" t="str">
        <f t="shared" si="97"/>
        <v/>
      </c>
      <c r="CN19" s="27" t="str">
        <f t="shared" si="49"/>
        <v/>
      </c>
      <c r="CO19" s="27" t="str">
        <f t="shared" si="50"/>
        <v/>
      </c>
      <c r="CP19" s="27" t="str">
        <f t="shared" si="51"/>
        <v/>
      </c>
      <c r="CQ19" s="27" t="str">
        <f t="shared" si="52"/>
        <v/>
      </c>
      <c r="CR19" s="27" t="str">
        <f t="shared" si="53"/>
        <v/>
      </c>
      <c r="CS19" s="27" t="str">
        <f t="shared" si="54"/>
        <v/>
      </c>
      <c r="CT19" s="27" t="str">
        <f t="shared" si="55"/>
        <v/>
      </c>
      <c r="CU19" s="27" t="str">
        <f t="shared" si="56"/>
        <v/>
      </c>
      <c r="CV19" s="27" t="str">
        <f t="shared" si="57"/>
        <v/>
      </c>
      <c r="CW19" s="27" t="str">
        <f t="shared" si="58"/>
        <v/>
      </c>
      <c r="CX19" s="27" t="str">
        <f t="shared" si="59"/>
        <v/>
      </c>
      <c r="CY19" s="27" t="str">
        <f t="shared" si="60"/>
        <v/>
      </c>
      <c r="CZ19" s="27" t="str">
        <f t="shared" si="61"/>
        <v/>
      </c>
      <c r="DA19" s="27" t="str">
        <f t="shared" si="62"/>
        <v/>
      </c>
      <c r="DB19" s="27" t="str">
        <f t="shared" si="63"/>
        <v/>
      </c>
      <c r="DC19" s="27" t="str">
        <f t="shared" si="64"/>
        <v/>
      </c>
      <c r="DD19" s="27" t="str">
        <f t="shared" si="65"/>
        <v/>
      </c>
      <c r="DE19" s="27" t="str">
        <f t="shared" si="66"/>
        <v/>
      </c>
      <c r="DF19" s="27" t="str">
        <f t="shared" si="67"/>
        <v/>
      </c>
      <c r="DG19" s="27" t="str">
        <f t="shared" si="68"/>
        <v/>
      </c>
      <c r="DH19" s="27" t="str">
        <f t="shared" si="69"/>
        <v/>
      </c>
      <c r="DI19" s="27" t="str">
        <f t="shared" si="70"/>
        <v/>
      </c>
      <c r="DJ19" s="27" t="str">
        <f t="shared" si="71"/>
        <v/>
      </c>
      <c r="DK19" s="27" t="str">
        <f t="shared" si="72"/>
        <v/>
      </c>
      <c r="DL19" s="27" t="str">
        <f t="shared" si="73"/>
        <v/>
      </c>
      <c r="DM19" s="27" t="str">
        <f t="shared" si="74"/>
        <v/>
      </c>
      <c r="DN19" s="27" t="str">
        <f t="shared" si="75"/>
        <v/>
      </c>
      <c r="DO19" s="27" t="str">
        <f t="shared" si="76"/>
        <v/>
      </c>
      <c r="DP19" s="27" t="str">
        <f t="shared" si="77"/>
        <v/>
      </c>
      <c r="DQ19" s="27" t="str">
        <f t="shared" si="78"/>
        <v/>
      </c>
      <c r="DR19" s="27" t="str">
        <f t="shared" si="79"/>
        <v/>
      </c>
      <c r="DS19" s="27" t="str">
        <f t="shared" si="80"/>
        <v/>
      </c>
      <c r="DT19" s="27" t="str">
        <f t="shared" si="81"/>
        <v/>
      </c>
      <c r="DU19" s="27" t="str">
        <f t="shared" si="82"/>
        <v/>
      </c>
      <c r="DV19" s="27" t="str">
        <f t="shared" si="83"/>
        <v/>
      </c>
      <c r="DW19" s="27" t="str">
        <f t="shared" si="84"/>
        <v/>
      </c>
      <c r="DX19" s="27" t="str">
        <f t="shared" si="85"/>
        <v/>
      </c>
      <c r="DY19" s="27" t="str">
        <f t="shared" si="86"/>
        <v/>
      </c>
      <c r="DZ19" s="27" t="str">
        <f t="shared" si="87"/>
        <v/>
      </c>
      <c r="EA19" s="27" t="str">
        <f t="shared" si="88"/>
        <v/>
      </c>
      <c r="EB19" s="27" t="str">
        <f t="shared" si="89"/>
        <v/>
      </c>
      <c r="EC19" s="27" t="str">
        <f t="shared" si="90"/>
        <v/>
      </c>
      <c r="ED19" s="27" t="str">
        <f t="shared" si="91"/>
        <v/>
      </c>
      <c r="EE19" s="27" t="str">
        <f t="shared" si="92"/>
        <v/>
      </c>
      <c r="EF19" s="27" t="str">
        <f t="shared" si="93"/>
        <v/>
      </c>
      <c r="EG19" s="27" t="str">
        <f t="shared" si="94"/>
        <v/>
      </c>
      <c r="EH19" s="27" t="str">
        <f t="shared" si="95"/>
        <v/>
      </c>
      <c r="EI19" s="33"/>
      <c r="EJ19" s="17">
        <f t="shared" si="98"/>
        <v>0</v>
      </c>
      <c r="EK19" s="15"/>
      <c r="EL19" s="28" t="str">
        <f t="shared" si="105"/>
        <v/>
      </c>
      <c r="EM19" s="29" t="str">
        <f t="shared" si="105"/>
        <v/>
      </c>
      <c r="EN19" s="29" t="str">
        <f t="shared" si="105"/>
        <v/>
      </c>
      <c r="EO19" s="29" t="str">
        <f t="shared" si="105"/>
        <v/>
      </c>
      <c r="EP19" s="29" t="str">
        <f t="shared" si="105"/>
        <v/>
      </c>
      <c r="EQ19" s="29" t="str">
        <f t="shared" si="105"/>
        <v/>
      </c>
      <c r="ER19" s="29" t="str">
        <f t="shared" si="105"/>
        <v/>
      </c>
      <c r="ES19" s="29" t="str">
        <f t="shared" si="105"/>
        <v/>
      </c>
      <c r="ET19" s="29" t="str">
        <f t="shared" si="105"/>
        <v/>
      </c>
      <c r="EU19" s="29" t="str">
        <f t="shared" si="105"/>
        <v/>
      </c>
      <c r="EV19" s="29" t="str">
        <f t="shared" si="105"/>
        <v/>
      </c>
      <c r="EW19" s="29" t="str">
        <f t="shared" si="105"/>
        <v/>
      </c>
      <c r="EX19" s="29" t="str">
        <f t="shared" si="105"/>
        <v/>
      </c>
      <c r="EY19" s="29" t="str">
        <f t="shared" si="105"/>
        <v/>
      </c>
      <c r="EZ19" s="29" t="str">
        <f t="shared" si="105"/>
        <v/>
      </c>
      <c r="FA19" s="29" t="str">
        <f t="shared" si="105"/>
        <v/>
      </c>
      <c r="FB19" s="29" t="str">
        <f t="shared" si="102"/>
        <v/>
      </c>
      <c r="FC19" s="29" t="str">
        <f t="shared" si="102"/>
        <v/>
      </c>
      <c r="FD19" s="29" t="str">
        <f t="shared" si="102"/>
        <v/>
      </c>
      <c r="FE19" s="29" t="str">
        <f t="shared" si="102"/>
        <v/>
      </c>
      <c r="FF19" s="29" t="str">
        <f t="shared" si="102"/>
        <v/>
      </c>
      <c r="FG19" s="29" t="str">
        <f t="shared" si="102"/>
        <v/>
      </c>
      <c r="FH19" s="29" t="str">
        <f t="shared" si="102"/>
        <v/>
      </c>
      <c r="FI19" s="29" t="str">
        <f t="shared" si="102"/>
        <v/>
      </c>
      <c r="FJ19" s="29" t="str">
        <f t="shared" si="102"/>
        <v/>
      </c>
      <c r="FK19" s="29" t="str">
        <f t="shared" si="102"/>
        <v/>
      </c>
      <c r="FL19" s="29" t="str">
        <f t="shared" si="102"/>
        <v/>
      </c>
      <c r="FM19" s="29" t="str">
        <f t="shared" si="102"/>
        <v/>
      </c>
      <c r="FN19" s="29" t="str">
        <f t="shared" si="102"/>
        <v/>
      </c>
      <c r="FO19" s="29" t="str">
        <f t="shared" si="102"/>
        <v/>
      </c>
      <c r="FP19" s="29" t="str">
        <f t="shared" si="102"/>
        <v/>
      </c>
      <c r="FQ19" s="29" t="str">
        <f t="shared" si="103"/>
        <v/>
      </c>
      <c r="FR19" s="29" t="str">
        <f t="shared" si="103"/>
        <v/>
      </c>
      <c r="FS19" s="29" t="str">
        <f t="shared" si="103"/>
        <v/>
      </c>
      <c r="FT19" s="29" t="str">
        <f t="shared" si="103"/>
        <v/>
      </c>
      <c r="FU19" s="29" t="str">
        <f t="shared" si="103"/>
        <v/>
      </c>
      <c r="FV19" s="29" t="str">
        <f t="shared" si="103"/>
        <v/>
      </c>
      <c r="FW19" s="29" t="str">
        <f t="shared" si="103"/>
        <v/>
      </c>
      <c r="FX19" s="29" t="str">
        <f t="shared" si="103"/>
        <v/>
      </c>
      <c r="FY19" s="29" t="str">
        <f t="shared" si="103"/>
        <v/>
      </c>
      <c r="FZ19" s="29" t="str">
        <f t="shared" si="103"/>
        <v/>
      </c>
      <c r="GA19" s="29" t="str">
        <f t="shared" si="103"/>
        <v/>
      </c>
      <c r="GB19" s="29" t="str">
        <f t="shared" si="103"/>
        <v/>
      </c>
      <c r="GC19" s="29" t="str">
        <f t="shared" si="103"/>
        <v/>
      </c>
      <c r="GD19" s="29" t="str">
        <f t="shared" si="103"/>
        <v/>
      </c>
      <c r="GE19" s="29" t="str">
        <f t="shared" si="103"/>
        <v/>
      </c>
      <c r="GF19" s="29" t="str">
        <f t="shared" si="103"/>
        <v/>
      </c>
      <c r="GG19" s="30" t="str">
        <f t="shared" si="104"/>
        <v/>
      </c>
    </row>
    <row r="20" spans="1:199" ht="27" customHeight="1" thickTop="1" thickBot="1" x14ac:dyDescent="0.3">
      <c r="A20" s="173"/>
      <c r="B20" s="174"/>
      <c r="C20" s="256" t="s">
        <v>219</v>
      </c>
      <c r="D20" s="256"/>
      <c r="E20" s="256"/>
      <c r="F20" s="256"/>
      <c r="G20" s="177"/>
      <c r="H20" s="177"/>
      <c r="I20" s="177"/>
      <c r="J20" s="177"/>
      <c r="K20" s="178"/>
      <c r="L20" s="178"/>
      <c r="M20" s="179"/>
      <c r="N20" s="137"/>
      <c r="O20" s="37" t="str">
        <f t="shared" si="0"/>
        <v/>
      </c>
      <c r="P20" s="40"/>
      <c r="Q20" s="119"/>
      <c r="R20" s="86"/>
      <c r="S20" s="54">
        <v>20</v>
      </c>
      <c r="T20" s="6"/>
      <c r="U20" s="49"/>
      <c r="V20" s="86"/>
      <c r="W20" s="54">
        <v>15</v>
      </c>
      <c r="X20" s="6"/>
      <c r="Y20" s="50"/>
      <c r="Z20" s="130"/>
      <c r="AA20" s="63">
        <v>10</v>
      </c>
      <c r="AB20" s="16"/>
      <c r="AC20" s="5">
        <f t="shared" si="99"/>
        <v>14</v>
      </c>
      <c r="AD20" s="114" t="s">
        <v>23</v>
      </c>
      <c r="AE20" s="72" t="s">
        <v>130</v>
      </c>
      <c r="AF20" s="54">
        <v>5</v>
      </c>
      <c r="AG20" s="32">
        <f t="shared" si="100"/>
        <v>39</v>
      </c>
      <c r="AH20" s="65" t="s">
        <v>34</v>
      </c>
      <c r="AI20" s="72" t="s">
        <v>155</v>
      </c>
      <c r="AJ20" s="54">
        <v>5</v>
      </c>
      <c r="AK20" s="32">
        <f t="shared" si="101"/>
        <v>64</v>
      </c>
      <c r="AL20" s="66"/>
      <c r="AM20" s="59"/>
      <c r="AN20" s="54">
        <v>5</v>
      </c>
      <c r="AO20" s="2"/>
      <c r="AP20" s="99" t="str">
        <f t="shared" si="1"/>
        <v/>
      </c>
      <c r="AQ20" s="100" t="str">
        <f t="shared" si="2"/>
        <v/>
      </c>
      <c r="AR20" s="100" t="str">
        <f t="shared" si="3"/>
        <v/>
      </c>
      <c r="AS20" s="101" t="str">
        <f t="shared" si="4"/>
        <v/>
      </c>
      <c r="AT20" s="101" t="str">
        <f t="shared" si="5"/>
        <v/>
      </c>
      <c r="AU20" s="102" t="str">
        <f t="shared" si="6"/>
        <v/>
      </c>
      <c r="AV20" s="99" t="str">
        <f t="shared" si="7"/>
        <v/>
      </c>
      <c r="AW20" s="100" t="str">
        <f t="shared" si="8"/>
        <v/>
      </c>
      <c r="AX20" s="100" t="str">
        <f t="shared" si="9"/>
        <v/>
      </c>
      <c r="AY20" s="101" t="str">
        <f t="shared" si="10"/>
        <v/>
      </c>
      <c r="AZ20" s="101" t="str">
        <f t="shared" si="11"/>
        <v/>
      </c>
      <c r="BA20" s="102" t="str">
        <f t="shared" si="12"/>
        <v/>
      </c>
      <c r="BB20" s="99" t="str">
        <f t="shared" si="13"/>
        <v/>
      </c>
      <c r="BC20" s="100" t="str">
        <f t="shared" si="14"/>
        <v/>
      </c>
      <c r="BD20" s="100" t="str">
        <f t="shared" si="15"/>
        <v/>
      </c>
      <c r="BE20" s="101" t="str">
        <f t="shared" si="16"/>
        <v/>
      </c>
      <c r="BF20" s="101" t="str">
        <f t="shared" si="17"/>
        <v/>
      </c>
      <c r="BG20" s="102" t="str">
        <f t="shared" si="18"/>
        <v/>
      </c>
      <c r="BH20" s="99" t="str">
        <f t="shared" si="19"/>
        <v/>
      </c>
      <c r="BI20" s="100" t="str">
        <f t="shared" si="20"/>
        <v/>
      </c>
      <c r="BJ20" s="100" t="str">
        <f t="shared" si="21"/>
        <v/>
      </c>
      <c r="BK20" s="101" t="str">
        <f t="shared" si="22"/>
        <v/>
      </c>
      <c r="BL20" s="101" t="str">
        <f t="shared" si="23"/>
        <v/>
      </c>
      <c r="BM20" s="102" t="str">
        <f t="shared" si="24"/>
        <v/>
      </c>
      <c r="BN20" s="99" t="str">
        <f t="shared" si="25"/>
        <v/>
      </c>
      <c r="BO20" s="100" t="str">
        <f t="shared" si="26"/>
        <v/>
      </c>
      <c r="BP20" s="100" t="str">
        <f t="shared" si="27"/>
        <v/>
      </c>
      <c r="BQ20" s="101" t="str">
        <f t="shared" si="28"/>
        <v/>
      </c>
      <c r="BR20" s="101" t="str">
        <f t="shared" si="29"/>
        <v/>
      </c>
      <c r="BS20" s="102" t="str">
        <f t="shared" si="30"/>
        <v/>
      </c>
      <c r="BT20" s="99" t="str">
        <f t="shared" si="31"/>
        <v/>
      </c>
      <c r="BU20" s="100" t="str">
        <f t="shared" si="32"/>
        <v/>
      </c>
      <c r="BV20" s="100" t="str">
        <f t="shared" si="33"/>
        <v/>
      </c>
      <c r="BW20" s="101" t="str">
        <f t="shared" si="34"/>
        <v/>
      </c>
      <c r="BX20" s="101" t="str">
        <f t="shared" si="35"/>
        <v/>
      </c>
      <c r="BY20" s="102" t="str">
        <f t="shared" si="36"/>
        <v/>
      </c>
      <c r="BZ20" s="99" t="str">
        <f t="shared" si="37"/>
        <v/>
      </c>
      <c r="CA20" s="100" t="str">
        <f t="shared" si="38"/>
        <v/>
      </c>
      <c r="CB20" s="100" t="str">
        <f t="shared" si="39"/>
        <v/>
      </c>
      <c r="CC20" s="101" t="str">
        <f t="shared" si="40"/>
        <v/>
      </c>
      <c r="CD20" s="101" t="str">
        <f t="shared" si="41"/>
        <v/>
      </c>
      <c r="CE20" s="102" t="str">
        <f t="shared" si="42"/>
        <v/>
      </c>
      <c r="CF20" s="99" t="str">
        <f t="shared" si="43"/>
        <v/>
      </c>
      <c r="CG20" s="100" t="str">
        <f t="shared" si="44"/>
        <v/>
      </c>
      <c r="CH20" s="100" t="str">
        <f t="shared" si="45"/>
        <v/>
      </c>
      <c r="CI20" s="101" t="str">
        <f t="shared" si="46"/>
        <v/>
      </c>
      <c r="CJ20" s="101" t="str">
        <f t="shared" si="47"/>
        <v/>
      </c>
      <c r="CK20" s="102" t="str">
        <f t="shared" si="48"/>
        <v/>
      </c>
      <c r="CL20" s="15"/>
      <c r="CM20" s="26" t="str">
        <f t="shared" si="97"/>
        <v/>
      </c>
      <c r="CN20" s="27" t="str">
        <f t="shared" si="49"/>
        <v/>
      </c>
      <c r="CO20" s="27" t="str">
        <f t="shared" si="50"/>
        <v/>
      </c>
      <c r="CP20" s="27" t="str">
        <f t="shared" si="51"/>
        <v/>
      </c>
      <c r="CQ20" s="27" t="str">
        <f t="shared" si="52"/>
        <v/>
      </c>
      <c r="CR20" s="27" t="str">
        <f t="shared" si="53"/>
        <v/>
      </c>
      <c r="CS20" s="27" t="str">
        <f t="shared" si="54"/>
        <v/>
      </c>
      <c r="CT20" s="27" t="str">
        <f t="shared" si="55"/>
        <v/>
      </c>
      <c r="CU20" s="27" t="str">
        <f t="shared" si="56"/>
        <v/>
      </c>
      <c r="CV20" s="27" t="str">
        <f t="shared" si="57"/>
        <v/>
      </c>
      <c r="CW20" s="27" t="str">
        <f t="shared" si="58"/>
        <v/>
      </c>
      <c r="CX20" s="27" t="str">
        <f t="shared" si="59"/>
        <v/>
      </c>
      <c r="CY20" s="27" t="str">
        <f t="shared" si="60"/>
        <v/>
      </c>
      <c r="CZ20" s="27" t="str">
        <f t="shared" si="61"/>
        <v/>
      </c>
      <c r="DA20" s="27" t="str">
        <f t="shared" si="62"/>
        <v/>
      </c>
      <c r="DB20" s="27" t="str">
        <f t="shared" si="63"/>
        <v/>
      </c>
      <c r="DC20" s="27" t="str">
        <f t="shared" si="64"/>
        <v/>
      </c>
      <c r="DD20" s="27" t="str">
        <f t="shared" si="65"/>
        <v/>
      </c>
      <c r="DE20" s="27" t="str">
        <f t="shared" si="66"/>
        <v/>
      </c>
      <c r="DF20" s="27" t="str">
        <f t="shared" si="67"/>
        <v/>
      </c>
      <c r="DG20" s="27" t="str">
        <f t="shared" si="68"/>
        <v/>
      </c>
      <c r="DH20" s="27" t="str">
        <f t="shared" si="69"/>
        <v/>
      </c>
      <c r="DI20" s="27" t="str">
        <f t="shared" si="70"/>
        <v/>
      </c>
      <c r="DJ20" s="27" t="str">
        <f t="shared" si="71"/>
        <v/>
      </c>
      <c r="DK20" s="27" t="str">
        <f t="shared" si="72"/>
        <v/>
      </c>
      <c r="DL20" s="27" t="str">
        <f t="shared" si="73"/>
        <v/>
      </c>
      <c r="DM20" s="27" t="str">
        <f t="shared" si="74"/>
        <v/>
      </c>
      <c r="DN20" s="27" t="str">
        <f t="shared" si="75"/>
        <v/>
      </c>
      <c r="DO20" s="27" t="str">
        <f t="shared" si="76"/>
        <v/>
      </c>
      <c r="DP20" s="27" t="str">
        <f t="shared" si="77"/>
        <v/>
      </c>
      <c r="DQ20" s="27" t="str">
        <f t="shared" si="78"/>
        <v/>
      </c>
      <c r="DR20" s="27" t="str">
        <f t="shared" si="79"/>
        <v/>
      </c>
      <c r="DS20" s="27" t="str">
        <f t="shared" si="80"/>
        <v/>
      </c>
      <c r="DT20" s="27" t="str">
        <f t="shared" si="81"/>
        <v/>
      </c>
      <c r="DU20" s="27" t="str">
        <f t="shared" si="82"/>
        <v/>
      </c>
      <c r="DV20" s="27" t="str">
        <f t="shared" si="83"/>
        <v/>
      </c>
      <c r="DW20" s="27" t="str">
        <f t="shared" si="84"/>
        <v/>
      </c>
      <c r="DX20" s="27" t="str">
        <f t="shared" si="85"/>
        <v/>
      </c>
      <c r="DY20" s="27" t="str">
        <f t="shared" si="86"/>
        <v/>
      </c>
      <c r="DZ20" s="27" t="str">
        <f t="shared" si="87"/>
        <v/>
      </c>
      <c r="EA20" s="27" t="str">
        <f t="shared" si="88"/>
        <v/>
      </c>
      <c r="EB20" s="27" t="str">
        <f t="shared" si="89"/>
        <v/>
      </c>
      <c r="EC20" s="27" t="str">
        <f t="shared" si="90"/>
        <v/>
      </c>
      <c r="ED20" s="27" t="str">
        <f t="shared" si="91"/>
        <v/>
      </c>
      <c r="EE20" s="27" t="str">
        <f t="shared" si="92"/>
        <v/>
      </c>
      <c r="EF20" s="27" t="str">
        <f t="shared" si="93"/>
        <v/>
      </c>
      <c r="EG20" s="27" t="str">
        <f t="shared" si="94"/>
        <v/>
      </c>
      <c r="EH20" s="27" t="str">
        <f t="shared" si="95"/>
        <v/>
      </c>
      <c r="EI20" s="33"/>
      <c r="EJ20" s="17">
        <f t="shared" si="98"/>
        <v>0</v>
      </c>
      <c r="EK20" s="15"/>
      <c r="EL20" s="28" t="str">
        <f t="shared" si="105"/>
        <v/>
      </c>
      <c r="EM20" s="29" t="str">
        <f t="shared" si="105"/>
        <v/>
      </c>
      <c r="EN20" s="29" t="str">
        <f t="shared" si="105"/>
        <v/>
      </c>
      <c r="EO20" s="29" t="str">
        <f t="shared" si="105"/>
        <v/>
      </c>
      <c r="EP20" s="29" t="str">
        <f t="shared" si="105"/>
        <v/>
      </c>
      <c r="EQ20" s="29" t="str">
        <f t="shared" si="105"/>
        <v/>
      </c>
      <c r="ER20" s="29" t="str">
        <f t="shared" si="105"/>
        <v/>
      </c>
      <c r="ES20" s="29" t="str">
        <f t="shared" si="105"/>
        <v/>
      </c>
      <c r="ET20" s="29" t="str">
        <f t="shared" si="105"/>
        <v/>
      </c>
      <c r="EU20" s="29" t="str">
        <f t="shared" si="105"/>
        <v/>
      </c>
      <c r="EV20" s="29" t="str">
        <f t="shared" si="105"/>
        <v/>
      </c>
      <c r="EW20" s="29" t="str">
        <f t="shared" si="105"/>
        <v/>
      </c>
      <c r="EX20" s="29" t="str">
        <f t="shared" si="105"/>
        <v/>
      </c>
      <c r="EY20" s="29" t="str">
        <f t="shared" si="105"/>
        <v/>
      </c>
      <c r="EZ20" s="29" t="str">
        <f t="shared" si="105"/>
        <v/>
      </c>
      <c r="FA20" s="29" t="str">
        <f t="shared" si="105"/>
        <v/>
      </c>
      <c r="FB20" s="29" t="str">
        <f t="shared" si="102"/>
        <v/>
      </c>
      <c r="FC20" s="29" t="str">
        <f t="shared" si="102"/>
        <v/>
      </c>
      <c r="FD20" s="29" t="str">
        <f t="shared" si="102"/>
        <v/>
      </c>
      <c r="FE20" s="29" t="str">
        <f t="shared" si="102"/>
        <v/>
      </c>
      <c r="FF20" s="29" t="str">
        <f t="shared" si="102"/>
        <v/>
      </c>
      <c r="FG20" s="29" t="str">
        <f t="shared" si="102"/>
        <v/>
      </c>
      <c r="FH20" s="29" t="str">
        <f t="shared" si="102"/>
        <v/>
      </c>
      <c r="FI20" s="29" t="str">
        <f t="shared" si="102"/>
        <v/>
      </c>
      <c r="FJ20" s="29" t="str">
        <f t="shared" si="102"/>
        <v/>
      </c>
      <c r="FK20" s="29" t="str">
        <f t="shared" si="102"/>
        <v/>
      </c>
      <c r="FL20" s="29" t="str">
        <f t="shared" si="102"/>
        <v/>
      </c>
      <c r="FM20" s="29" t="str">
        <f t="shared" si="102"/>
        <v/>
      </c>
      <c r="FN20" s="29" t="str">
        <f t="shared" si="102"/>
        <v/>
      </c>
      <c r="FO20" s="29" t="str">
        <f t="shared" si="102"/>
        <v/>
      </c>
      <c r="FP20" s="29" t="str">
        <f t="shared" si="102"/>
        <v/>
      </c>
      <c r="FQ20" s="29" t="str">
        <f t="shared" si="103"/>
        <v/>
      </c>
      <c r="FR20" s="29" t="str">
        <f t="shared" si="103"/>
        <v/>
      </c>
      <c r="FS20" s="29" t="str">
        <f t="shared" si="103"/>
        <v/>
      </c>
      <c r="FT20" s="29" t="str">
        <f t="shared" si="103"/>
        <v/>
      </c>
      <c r="FU20" s="29" t="str">
        <f t="shared" si="103"/>
        <v/>
      </c>
      <c r="FV20" s="29" t="str">
        <f t="shared" si="103"/>
        <v/>
      </c>
      <c r="FW20" s="29" t="str">
        <f t="shared" si="103"/>
        <v/>
      </c>
      <c r="FX20" s="29" t="str">
        <f t="shared" si="103"/>
        <v/>
      </c>
      <c r="FY20" s="29" t="str">
        <f t="shared" si="103"/>
        <v/>
      </c>
      <c r="FZ20" s="29" t="str">
        <f t="shared" si="103"/>
        <v/>
      </c>
      <c r="GA20" s="29" t="str">
        <f t="shared" si="103"/>
        <v/>
      </c>
      <c r="GB20" s="29" t="str">
        <f t="shared" si="103"/>
        <v/>
      </c>
      <c r="GC20" s="29" t="str">
        <f t="shared" si="103"/>
        <v/>
      </c>
      <c r="GD20" s="29" t="str">
        <f t="shared" si="103"/>
        <v/>
      </c>
      <c r="GE20" s="29" t="str">
        <f t="shared" si="103"/>
        <v/>
      </c>
      <c r="GF20" s="29" t="str">
        <f t="shared" si="103"/>
        <v/>
      </c>
      <c r="GG20" s="30" t="str">
        <f t="shared" si="104"/>
        <v/>
      </c>
    </row>
    <row r="21" spans="1:199" ht="30" customHeight="1" thickTop="1" thickBot="1" x14ac:dyDescent="0.3">
      <c r="A21" s="173"/>
      <c r="B21" s="174"/>
      <c r="C21" s="257" t="s">
        <v>220</v>
      </c>
      <c r="D21" s="258"/>
      <c r="E21" s="257" t="s">
        <v>221</v>
      </c>
      <c r="F21" s="258"/>
      <c r="G21" s="180"/>
      <c r="H21" s="180"/>
      <c r="I21" s="180"/>
      <c r="J21" s="180"/>
      <c r="K21" s="180"/>
      <c r="L21" s="180"/>
      <c r="M21" s="181"/>
      <c r="N21" s="137"/>
      <c r="O21" s="37" t="str">
        <f t="shared" si="0"/>
        <v/>
      </c>
      <c r="P21" s="40"/>
      <c r="Q21" s="119"/>
      <c r="R21" s="86"/>
      <c r="S21" s="54">
        <v>20</v>
      </c>
      <c r="T21" s="6"/>
      <c r="U21" s="49"/>
      <c r="V21" s="86"/>
      <c r="W21" s="54">
        <v>15</v>
      </c>
      <c r="X21" s="6"/>
      <c r="Y21" s="50"/>
      <c r="Z21" s="130"/>
      <c r="AA21" s="63">
        <v>10</v>
      </c>
      <c r="AB21" s="16"/>
      <c r="AC21" s="5">
        <f t="shared" si="99"/>
        <v>15</v>
      </c>
      <c r="AD21" s="49" t="s">
        <v>24</v>
      </c>
      <c r="AE21" s="72" t="s">
        <v>131</v>
      </c>
      <c r="AF21" s="54">
        <v>5</v>
      </c>
      <c r="AG21" s="32">
        <f t="shared" si="100"/>
        <v>40</v>
      </c>
      <c r="AH21" s="65" t="s">
        <v>38</v>
      </c>
      <c r="AI21" s="72" t="s">
        <v>156</v>
      </c>
      <c r="AJ21" s="54">
        <v>5</v>
      </c>
      <c r="AK21" s="32">
        <f t="shared" si="101"/>
        <v>65</v>
      </c>
      <c r="AL21" s="69"/>
      <c r="AM21" s="59"/>
      <c r="AN21" s="54">
        <v>5</v>
      </c>
      <c r="AO21" s="2"/>
      <c r="AP21" s="99" t="str">
        <f t="shared" si="1"/>
        <v/>
      </c>
      <c r="AQ21" s="100" t="str">
        <f t="shared" si="2"/>
        <v/>
      </c>
      <c r="AR21" s="100" t="str">
        <f t="shared" si="3"/>
        <v/>
      </c>
      <c r="AS21" s="101" t="str">
        <f t="shared" si="4"/>
        <v/>
      </c>
      <c r="AT21" s="101" t="str">
        <f t="shared" si="5"/>
        <v/>
      </c>
      <c r="AU21" s="102" t="str">
        <f t="shared" si="6"/>
        <v/>
      </c>
      <c r="AV21" s="99" t="str">
        <f t="shared" si="7"/>
        <v/>
      </c>
      <c r="AW21" s="100" t="str">
        <f t="shared" si="8"/>
        <v/>
      </c>
      <c r="AX21" s="100" t="str">
        <f t="shared" si="9"/>
        <v/>
      </c>
      <c r="AY21" s="101" t="str">
        <f t="shared" si="10"/>
        <v/>
      </c>
      <c r="AZ21" s="101" t="str">
        <f t="shared" si="11"/>
        <v/>
      </c>
      <c r="BA21" s="102" t="str">
        <f t="shared" si="12"/>
        <v/>
      </c>
      <c r="BB21" s="99" t="str">
        <f t="shared" si="13"/>
        <v/>
      </c>
      <c r="BC21" s="100" t="str">
        <f t="shared" si="14"/>
        <v/>
      </c>
      <c r="BD21" s="100" t="str">
        <f t="shared" si="15"/>
        <v/>
      </c>
      <c r="BE21" s="101" t="str">
        <f t="shared" si="16"/>
        <v/>
      </c>
      <c r="BF21" s="101" t="str">
        <f t="shared" si="17"/>
        <v/>
      </c>
      <c r="BG21" s="102" t="str">
        <f t="shared" si="18"/>
        <v/>
      </c>
      <c r="BH21" s="99" t="str">
        <f t="shared" si="19"/>
        <v/>
      </c>
      <c r="BI21" s="100" t="str">
        <f t="shared" si="20"/>
        <v/>
      </c>
      <c r="BJ21" s="100" t="str">
        <f t="shared" si="21"/>
        <v/>
      </c>
      <c r="BK21" s="101" t="str">
        <f t="shared" si="22"/>
        <v/>
      </c>
      <c r="BL21" s="101" t="str">
        <f t="shared" si="23"/>
        <v/>
      </c>
      <c r="BM21" s="102" t="str">
        <f t="shared" si="24"/>
        <v/>
      </c>
      <c r="BN21" s="99" t="str">
        <f t="shared" si="25"/>
        <v/>
      </c>
      <c r="BO21" s="100" t="str">
        <f t="shared" si="26"/>
        <v/>
      </c>
      <c r="BP21" s="100" t="str">
        <f t="shared" si="27"/>
        <v/>
      </c>
      <c r="BQ21" s="101" t="str">
        <f t="shared" si="28"/>
        <v/>
      </c>
      <c r="BR21" s="101" t="str">
        <f t="shared" si="29"/>
        <v/>
      </c>
      <c r="BS21" s="102" t="str">
        <f t="shared" si="30"/>
        <v/>
      </c>
      <c r="BT21" s="99" t="str">
        <f t="shared" si="31"/>
        <v/>
      </c>
      <c r="BU21" s="100" t="str">
        <f t="shared" si="32"/>
        <v/>
      </c>
      <c r="BV21" s="100" t="str">
        <f t="shared" si="33"/>
        <v/>
      </c>
      <c r="BW21" s="101" t="str">
        <f t="shared" si="34"/>
        <v/>
      </c>
      <c r="BX21" s="101" t="str">
        <f t="shared" si="35"/>
        <v/>
      </c>
      <c r="BY21" s="102" t="str">
        <f t="shared" si="36"/>
        <v/>
      </c>
      <c r="BZ21" s="99" t="str">
        <f t="shared" si="37"/>
        <v/>
      </c>
      <c r="CA21" s="100" t="str">
        <f t="shared" si="38"/>
        <v/>
      </c>
      <c r="CB21" s="100" t="str">
        <f t="shared" si="39"/>
        <v/>
      </c>
      <c r="CC21" s="101" t="str">
        <f t="shared" si="40"/>
        <v/>
      </c>
      <c r="CD21" s="101" t="str">
        <f t="shared" si="41"/>
        <v/>
      </c>
      <c r="CE21" s="102" t="str">
        <f t="shared" si="42"/>
        <v/>
      </c>
      <c r="CF21" s="99" t="str">
        <f t="shared" si="43"/>
        <v/>
      </c>
      <c r="CG21" s="100" t="str">
        <f t="shared" si="44"/>
        <v/>
      </c>
      <c r="CH21" s="100" t="str">
        <f t="shared" si="45"/>
        <v/>
      </c>
      <c r="CI21" s="101" t="str">
        <f t="shared" si="46"/>
        <v/>
      </c>
      <c r="CJ21" s="101" t="str">
        <f t="shared" si="47"/>
        <v/>
      </c>
      <c r="CK21" s="102" t="str">
        <f t="shared" si="48"/>
        <v/>
      </c>
      <c r="CL21" s="15"/>
      <c r="CM21" s="26" t="str">
        <f t="shared" si="97"/>
        <v/>
      </c>
      <c r="CN21" s="27" t="str">
        <f t="shared" si="49"/>
        <v/>
      </c>
      <c r="CO21" s="27" t="str">
        <f t="shared" si="50"/>
        <v/>
      </c>
      <c r="CP21" s="27" t="str">
        <f t="shared" si="51"/>
        <v/>
      </c>
      <c r="CQ21" s="27" t="str">
        <f t="shared" si="52"/>
        <v/>
      </c>
      <c r="CR21" s="27" t="str">
        <f t="shared" si="53"/>
        <v/>
      </c>
      <c r="CS21" s="27" t="str">
        <f t="shared" si="54"/>
        <v/>
      </c>
      <c r="CT21" s="27" t="str">
        <f t="shared" si="55"/>
        <v/>
      </c>
      <c r="CU21" s="27" t="str">
        <f t="shared" si="56"/>
        <v/>
      </c>
      <c r="CV21" s="27" t="str">
        <f t="shared" si="57"/>
        <v/>
      </c>
      <c r="CW21" s="27" t="str">
        <f t="shared" si="58"/>
        <v/>
      </c>
      <c r="CX21" s="27" t="str">
        <f t="shared" si="59"/>
        <v/>
      </c>
      <c r="CY21" s="27" t="str">
        <f t="shared" si="60"/>
        <v/>
      </c>
      <c r="CZ21" s="27" t="str">
        <f t="shared" si="61"/>
        <v/>
      </c>
      <c r="DA21" s="27" t="str">
        <f t="shared" si="62"/>
        <v/>
      </c>
      <c r="DB21" s="27" t="str">
        <f t="shared" si="63"/>
        <v/>
      </c>
      <c r="DC21" s="27" t="str">
        <f t="shared" si="64"/>
        <v/>
      </c>
      <c r="DD21" s="27" t="str">
        <f t="shared" si="65"/>
        <v/>
      </c>
      <c r="DE21" s="27" t="str">
        <f t="shared" si="66"/>
        <v/>
      </c>
      <c r="DF21" s="27" t="str">
        <f t="shared" si="67"/>
        <v/>
      </c>
      <c r="DG21" s="27" t="str">
        <f t="shared" si="68"/>
        <v/>
      </c>
      <c r="DH21" s="27" t="str">
        <f t="shared" si="69"/>
        <v/>
      </c>
      <c r="DI21" s="27" t="str">
        <f t="shared" si="70"/>
        <v/>
      </c>
      <c r="DJ21" s="27" t="str">
        <f t="shared" si="71"/>
        <v/>
      </c>
      <c r="DK21" s="27" t="str">
        <f t="shared" si="72"/>
        <v/>
      </c>
      <c r="DL21" s="27" t="str">
        <f t="shared" si="73"/>
        <v/>
      </c>
      <c r="DM21" s="27" t="str">
        <f t="shared" si="74"/>
        <v/>
      </c>
      <c r="DN21" s="27" t="str">
        <f t="shared" si="75"/>
        <v/>
      </c>
      <c r="DO21" s="27" t="str">
        <f t="shared" si="76"/>
        <v/>
      </c>
      <c r="DP21" s="27" t="str">
        <f t="shared" si="77"/>
        <v/>
      </c>
      <c r="DQ21" s="27" t="str">
        <f t="shared" si="78"/>
        <v/>
      </c>
      <c r="DR21" s="27" t="str">
        <f t="shared" si="79"/>
        <v/>
      </c>
      <c r="DS21" s="27" t="str">
        <f t="shared" si="80"/>
        <v/>
      </c>
      <c r="DT21" s="27" t="str">
        <f t="shared" si="81"/>
        <v/>
      </c>
      <c r="DU21" s="27" t="str">
        <f t="shared" si="82"/>
        <v/>
      </c>
      <c r="DV21" s="27" t="str">
        <f t="shared" si="83"/>
        <v/>
      </c>
      <c r="DW21" s="27" t="str">
        <f t="shared" si="84"/>
        <v/>
      </c>
      <c r="DX21" s="27" t="str">
        <f t="shared" si="85"/>
        <v/>
      </c>
      <c r="DY21" s="27" t="str">
        <f t="shared" si="86"/>
        <v/>
      </c>
      <c r="DZ21" s="27" t="str">
        <f t="shared" si="87"/>
        <v/>
      </c>
      <c r="EA21" s="27" t="str">
        <f t="shared" si="88"/>
        <v/>
      </c>
      <c r="EB21" s="27" t="str">
        <f t="shared" si="89"/>
        <v/>
      </c>
      <c r="EC21" s="27" t="str">
        <f t="shared" si="90"/>
        <v/>
      </c>
      <c r="ED21" s="27" t="str">
        <f t="shared" si="91"/>
        <v/>
      </c>
      <c r="EE21" s="27" t="str">
        <f t="shared" si="92"/>
        <v/>
      </c>
      <c r="EF21" s="27" t="str">
        <f t="shared" si="93"/>
        <v/>
      </c>
      <c r="EG21" s="27" t="str">
        <f t="shared" si="94"/>
        <v/>
      </c>
      <c r="EH21" s="27" t="str">
        <f t="shared" si="95"/>
        <v/>
      </c>
      <c r="EI21" s="33"/>
      <c r="EJ21" s="17">
        <f t="shared" si="98"/>
        <v>0</v>
      </c>
      <c r="EK21" s="15"/>
      <c r="EL21" s="28" t="str">
        <f t="shared" si="105"/>
        <v/>
      </c>
      <c r="EM21" s="29" t="str">
        <f t="shared" si="105"/>
        <v/>
      </c>
      <c r="EN21" s="29" t="str">
        <f t="shared" si="105"/>
        <v/>
      </c>
      <c r="EO21" s="29" t="str">
        <f t="shared" si="105"/>
        <v/>
      </c>
      <c r="EP21" s="29" t="str">
        <f t="shared" si="105"/>
        <v/>
      </c>
      <c r="EQ21" s="29" t="str">
        <f t="shared" si="105"/>
        <v/>
      </c>
      <c r="ER21" s="29" t="str">
        <f t="shared" si="105"/>
        <v/>
      </c>
      <c r="ES21" s="29" t="str">
        <f t="shared" si="105"/>
        <v/>
      </c>
      <c r="ET21" s="29" t="str">
        <f t="shared" si="105"/>
        <v/>
      </c>
      <c r="EU21" s="29" t="str">
        <f t="shared" si="105"/>
        <v/>
      </c>
      <c r="EV21" s="29" t="str">
        <f t="shared" si="105"/>
        <v/>
      </c>
      <c r="EW21" s="29" t="str">
        <f t="shared" si="105"/>
        <v/>
      </c>
      <c r="EX21" s="29" t="str">
        <f t="shared" si="105"/>
        <v/>
      </c>
      <c r="EY21" s="29" t="str">
        <f t="shared" si="105"/>
        <v/>
      </c>
      <c r="EZ21" s="29" t="str">
        <f t="shared" si="105"/>
        <v/>
      </c>
      <c r="FA21" s="29" t="str">
        <f t="shared" si="105"/>
        <v/>
      </c>
      <c r="FB21" s="29" t="str">
        <f t="shared" si="102"/>
        <v/>
      </c>
      <c r="FC21" s="29" t="str">
        <f t="shared" si="102"/>
        <v/>
      </c>
      <c r="FD21" s="29" t="str">
        <f t="shared" si="102"/>
        <v/>
      </c>
      <c r="FE21" s="29" t="str">
        <f t="shared" si="102"/>
        <v/>
      </c>
      <c r="FF21" s="29" t="str">
        <f t="shared" si="102"/>
        <v/>
      </c>
      <c r="FG21" s="29" t="str">
        <f t="shared" si="102"/>
        <v/>
      </c>
      <c r="FH21" s="29" t="str">
        <f t="shared" si="102"/>
        <v/>
      </c>
      <c r="FI21" s="29" t="str">
        <f t="shared" si="102"/>
        <v/>
      </c>
      <c r="FJ21" s="29" t="str">
        <f t="shared" si="102"/>
        <v/>
      </c>
      <c r="FK21" s="29" t="str">
        <f t="shared" si="102"/>
        <v/>
      </c>
      <c r="FL21" s="29" t="str">
        <f t="shared" si="102"/>
        <v/>
      </c>
      <c r="FM21" s="29" t="str">
        <f t="shared" si="102"/>
        <v/>
      </c>
      <c r="FN21" s="29" t="str">
        <f t="shared" si="102"/>
        <v/>
      </c>
      <c r="FO21" s="29" t="str">
        <f t="shared" si="102"/>
        <v/>
      </c>
      <c r="FP21" s="29" t="str">
        <f t="shared" si="102"/>
        <v/>
      </c>
      <c r="FQ21" s="29" t="str">
        <f t="shared" si="103"/>
        <v/>
      </c>
      <c r="FR21" s="29" t="str">
        <f t="shared" si="103"/>
        <v/>
      </c>
      <c r="FS21" s="29" t="str">
        <f t="shared" si="103"/>
        <v/>
      </c>
      <c r="FT21" s="29" t="str">
        <f t="shared" si="103"/>
        <v/>
      </c>
      <c r="FU21" s="29" t="str">
        <f t="shared" si="103"/>
        <v/>
      </c>
      <c r="FV21" s="29" t="str">
        <f t="shared" si="103"/>
        <v/>
      </c>
      <c r="FW21" s="29" t="str">
        <f t="shared" si="103"/>
        <v/>
      </c>
      <c r="FX21" s="29" t="str">
        <f t="shared" si="103"/>
        <v/>
      </c>
      <c r="FY21" s="29" t="str">
        <f t="shared" si="103"/>
        <v/>
      </c>
      <c r="FZ21" s="29" t="str">
        <f t="shared" si="103"/>
        <v/>
      </c>
      <c r="GA21" s="29" t="str">
        <f t="shared" si="103"/>
        <v/>
      </c>
      <c r="GB21" s="29" t="str">
        <f t="shared" si="103"/>
        <v/>
      </c>
      <c r="GC21" s="29" t="str">
        <f t="shared" si="103"/>
        <v/>
      </c>
      <c r="GD21" s="29" t="str">
        <f t="shared" si="103"/>
        <v/>
      </c>
      <c r="GE21" s="29" t="str">
        <f t="shared" si="103"/>
        <v/>
      </c>
      <c r="GF21" s="29" t="str">
        <f t="shared" si="103"/>
        <v/>
      </c>
      <c r="GG21" s="30" t="str">
        <f t="shared" si="104"/>
        <v/>
      </c>
    </row>
    <row r="22" spans="1:199" ht="30" customHeight="1" thickTop="1" thickBot="1" x14ac:dyDescent="0.3">
      <c r="A22" s="173"/>
      <c r="B22" s="182"/>
      <c r="C22" s="74"/>
      <c r="D22" s="183"/>
      <c r="E22" s="87"/>
      <c r="F22" s="180"/>
      <c r="G22" s="180"/>
      <c r="H22" s="180"/>
      <c r="I22" s="180"/>
      <c r="J22" s="180"/>
      <c r="K22" s="180"/>
      <c r="L22" s="180"/>
      <c r="M22" s="181"/>
      <c r="N22" s="137"/>
      <c r="O22" s="37" t="str">
        <f t="shared" si="0"/>
        <v/>
      </c>
      <c r="P22" s="40"/>
      <c r="Q22" s="119"/>
      <c r="R22" s="115"/>
      <c r="S22" s="54">
        <v>20</v>
      </c>
      <c r="T22" s="6"/>
      <c r="U22" s="49"/>
      <c r="V22" s="86"/>
      <c r="W22" s="54">
        <v>15</v>
      </c>
      <c r="X22" s="6"/>
      <c r="Y22" s="119"/>
      <c r="Z22" s="130"/>
      <c r="AA22" s="129"/>
      <c r="AB22" s="16"/>
      <c r="AC22" s="5">
        <f t="shared" si="99"/>
        <v>16</v>
      </c>
      <c r="AD22" s="49" t="s">
        <v>25</v>
      </c>
      <c r="AE22" s="72" t="s">
        <v>132</v>
      </c>
      <c r="AF22" s="54">
        <v>5</v>
      </c>
      <c r="AG22" s="32">
        <f t="shared" si="100"/>
        <v>41</v>
      </c>
      <c r="AH22" s="66" t="s">
        <v>49</v>
      </c>
      <c r="AI22" s="72" t="s">
        <v>157</v>
      </c>
      <c r="AJ22" s="54">
        <v>5</v>
      </c>
      <c r="AK22" s="32">
        <f t="shared" si="101"/>
        <v>66</v>
      </c>
      <c r="AL22" s="69"/>
      <c r="AM22" s="59"/>
      <c r="AN22" s="54">
        <v>5</v>
      </c>
      <c r="AO22" s="2"/>
      <c r="AP22" s="99" t="str">
        <f t="shared" si="1"/>
        <v/>
      </c>
      <c r="AQ22" s="100" t="str">
        <f t="shared" si="2"/>
        <v/>
      </c>
      <c r="AR22" s="100" t="str">
        <f t="shared" si="3"/>
        <v/>
      </c>
      <c r="AS22" s="101" t="str">
        <f t="shared" si="4"/>
        <v/>
      </c>
      <c r="AT22" s="101" t="str">
        <f t="shared" si="5"/>
        <v/>
      </c>
      <c r="AU22" s="102" t="str">
        <f t="shared" si="6"/>
        <v/>
      </c>
      <c r="AV22" s="99" t="str">
        <f t="shared" si="7"/>
        <v/>
      </c>
      <c r="AW22" s="100" t="str">
        <f t="shared" si="8"/>
        <v/>
      </c>
      <c r="AX22" s="100" t="str">
        <f t="shared" si="9"/>
        <v/>
      </c>
      <c r="AY22" s="101" t="str">
        <f t="shared" si="10"/>
        <v/>
      </c>
      <c r="AZ22" s="101" t="str">
        <f t="shared" si="11"/>
        <v/>
      </c>
      <c r="BA22" s="102" t="str">
        <f t="shared" si="12"/>
        <v/>
      </c>
      <c r="BB22" s="99" t="str">
        <f t="shared" si="13"/>
        <v/>
      </c>
      <c r="BC22" s="100" t="str">
        <f t="shared" si="14"/>
        <v/>
      </c>
      <c r="BD22" s="100" t="str">
        <f t="shared" si="15"/>
        <v/>
      </c>
      <c r="BE22" s="101" t="str">
        <f t="shared" si="16"/>
        <v/>
      </c>
      <c r="BF22" s="101" t="str">
        <f t="shared" si="17"/>
        <v/>
      </c>
      <c r="BG22" s="102" t="str">
        <f t="shared" si="18"/>
        <v/>
      </c>
      <c r="BH22" s="99" t="str">
        <f t="shared" si="19"/>
        <v/>
      </c>
      <c r="BI22" s="100" t="str">
        <f t="shared" si="20"/>
        <v/>
      </c>
      <c r="BJ22" s="100" t="str">
        <f t="shared" si="21"/>
        <v/>
      </c>
      <c r="BK22" s="101" t="str">
        <f t="shared" si="22"/>
        <v/>
      </c>
      <c r="BL22" s="101" t="str">
        <f t="shared" si="23"/>
        <v/>
      </c>
      <c r="BM22" s="102" t="str">
        <f t="shared" si="24"/>
        <v/>
      </c>
      <c r="BN22" s="99" t="str">
        <f t="shared" si="25"/>
        <v/>
      </c>
      <c r="BO22" s="100" t="str">
        <f t="shared" si="26"/>
        <v/>
      </c>
      <c r="BP22" s="100" t="str">
        <f t="shared" si="27"/>
        <v/>
      </c>
      <c r="BQ22" s="101" t="str">
        <f t="shared" si="28"/>
        <v/>
      </c>
      <c r="BR22" s="101" t="str">
        <f t="shared" si="29"/>
        <v/>
      </c>
      <c r="BS22" s="102" t="str">
        <f t="shared" si="30"/>
        <v/>
      </c>
      <c r="BT22" s="99" t="str">
        <f t="shared" si="31"/>
        <v/>
      </c>
      <c r="BU22" s="100" t="str">
        <f t="shared" si="32"/>
        <v/>
      </c>
      <c r="BV22" s="100" t="str">
        <f t="shared" si="33"/>
        <v/>
      </c>
      <c r="BW22" s="101" t="str">
        <f t="shared" si="34"/>
        <v/>
      </c>
      <c r="BX22" s="101" t="str">
        <f t="shared" si="35"/>
        <v/>
      </c>
      <c r="BY22" s="102" t="str">
        <f t="shared" si="36"/>
        <v/>
      </c>
      <c r="BZ22" s="99" t="str">
        <f t="shared" si="37"/>
        <v/>
      </c>
      <c r="CA22" s="100" t="str">
        <f t="shared" si="38"/>
        <v/>
      </c>
      <c r="CB22" s="100" t="str">
        <f t="shared" si="39"/>
        <v/>
      </c>
      <c r="CC22" s="101" t="str">
        <f t="shared" si="40"/>
        <v/>
      </c>
      <c r="CD22" s="101" t="str">
        <f t="shared" si="41"/>
        <v/>
      </c>
      <c r="CE22" s="102" t="str">
        <f t="shared" si="42"/>
        <v/>
      </c>
      <c r="CF22" s="99" t="str">
        <f t="shared" si="43"/>
        <v/>
      </c>
      <c r="CG22" s="100" t="str">
        <f t="shared" si="44"/>
        <v/>
      </c>
      <c r="CH22" s="100" t="str">
        <f t="shared" si="45"/>
        <v/>
      </c>
      <c r="CI22" s="101" t="str">
        <f t="shared" si="46"/>
        <v/>
      </c>
      <c r="CJ22" s="101" t="str">
        <f t="shared" si="47"/>
        <v/>
      </c>
      <c r="CK22" s="102" t="str">
        <f t="shared" si="48"/>
        <v/>
      </c>
      <c r="CL22" s="15"/>
      <c r="CM22" s="26" t="str">
        <f t="shared" si="97"/>
        <v/>
      </c>
      <c r="CN22" s="27" t="str">
        <f t="shared" si="49"/>
        <v/>
      </c>
      <c r="CO22" s="27" t="str">
        <f t="shared" si="50"/>
        <v/>
      </c>
      <c r="CP22" s="27" t="str">
        <f t="shared" si="51"/>
        <v/>
      </c>
      <c r="CQ22" s="27" t="str">
        <f t="shared" si="52"/>
        <v/>
      </c>
      <c r="CR22" s="27" t="str">
        <f t="shared" si="53"/>
        <v/>
      </c>
      <c r="CS22" s="27" t="str">
        <f t="shared" si="54"/>
        <v/>
      </c>
      <c r="CT22" s="27" t="str">
        <f t="shared" si="55"/>
        <v/>
      </c>
      <c r="CU22" s="27" t="str">
        <f t="shared" si="56"/>
        <v/>
      </c>
      <c r="CV22" s="27" t="str">
        <f t="shared" si="57"/>
        <v/>
      </c>
      <c r="CW22" s="27" t="str">
        <f t="shared" si="58"/>
        <v/>
      </c>
      <c r="CX22" s="27" t="str">
        <f t="shared" si="59"/>
        <v/>
      </c>
      <c r="CY22" s="27" t="str">
        <f t="shared" si="60"/>
        <v/>
      </c>
      <c r="CZ22" s="27" t="str">
        <f t="shared" si="61"/>
        <v/>
      </c>
      <c r="DA22" s="27" t="str">
        <f t="shared" si="62"/>
        <v/>
      </c>
      <c r="DB22" s="27" t="str">
        <f t="shared" si="63"/>
        <v/>
      </c>
      <c r="DC22" s="27" t="str">
        <f t="shared" si="64"/>
        <v/>
      </c>
      <c r="DD22" s="27" t="str">
        <f t="shared" si="65"/>
        <v/>
      </c>
      <c r="DE22" s="27" t="str">
        <f t="shared" si="66"/>
        <v/>
      </c>
      <c r="DF22" s="27" t="str">
        <f t="shared" si="67"/>
        <v/>
      </c>
      <c r="DG22" s="27" t="str">
        <f t="shared" si="68"/>
        <v/>
      </c>
      <c r="DH22" s="27" t="str">
        <f t="shared" si="69"/>
        <v/>
      </c>
      <c r="DI22" s="27" t="str">
        <f t="shared" si="70"/>
        <v/>
      </c>
      <c r="DJ22" s="27" t="str">
        <f t="shared" si="71"/>
        <v/>
      </c>
      <c r="DK22" s="27" t="str">
        <f t="shared" si="72"/>
        <v/>
      </c>
      <c r="DL22" s="27" t="str">
        <f t="shared" si="73"/>
        <v/>
      </c>
      <c r="DM22" s="27" t="str">
        <f t="shared" si="74"/>
        <v/>
      </c>
      <c r="DN22" s="27" t="str">
        <f t="shared" si="75"/>
        <v/>
      </c>
      <c r="DO22" s="27" t="str">
        <f t="shared" si="76"/>
        <v/>
      </c>
      <c r="DP22" s="27" t="str">
        <f t="shared" si="77"/>
        <v/>
      </c>
      <c r="DQ22" s="27" t="str">
        <f t="shared" si="78"/>
        <v/>
      </c>
      <c r="DR22" s="27" t="str">
        <f t="shared" si="79"/>
        <v/>
      </c>
      <c r="DS22" s="27" t="str">
        <f t="shared" si="80"/>
        <v/>
      </c>
      <c r="DT22" s="27" t="str">
        <f t="shared" si="81"/>
        <v/>
      </c>
      <c r="DU22" s="27" t="str">
        <f t="shared" si="82"/>
        <v/>
      </c>
      <c r="DV22" s="27" t="str">
        <f t="shared" si="83"/>
        <v/>
      </c>
      <c r="DW22" s="27" t="str">
        <f t="shared" si="84"/>
        <v/>
      </c>
      <c r="DX22" s="27" t="str">
        <f t="shared" si="85"/>
        <v/>
      </c>
      <c r="DY22" s="27" t="str">
        <f t="shared" si="86"/>
        <v/>
      </c>
      <c r="DZ22" s="27" t="str">
        <f t="shared" si="87"/>
        <v/>
      </c>
      <c r="EA22" s="27" t="str">
        <f t="shared" si="88"/>
        <v/>
      </c>
      <c r="EB22" s="27" t="str">
        <f t="shared" si="89"/>
        <v/>
      </c>
      <c r="EC22" s="27" t="str">
        <f t="shared" si="90"/>
        <v/>
      </c>
      <c r="ED22" s="27" t="str">
        <f t="shared" si="91"/>
        <v/>
      </c>
      <c r="EE22" s="27" t="str">
        <f t="shared" si="92"/>
        <v/>
      </c>
      <c r="EF22" s="27" t="str">
        <f t="shared" si="93"/>
        <v/>
      </c>
      <c r="EG22" s="27" t="str">
        <f t="shared" si="94"/>
        <v/>
      </c>
      <c r="EH22" s="27" t="str">
        <f t="shared" si="95"/>
        <v/>
      </c>
      <c r="EI22" s="33"/>
      <c r="EJ22" s="17">
        <f t="shared" si="98"/>
        <v>0</v>
      </c>
      <c r="EK22" s="15"/>
      <c r="EL22" s="28" t="str">
        <f t="shared" si="105"/>
        <v/>
      </c>
      <c r="EM22" s="29" t="str">
        <f t="shared" si="105"/>
        <v/>
      </c>
      <c r="EN22" s="29" t="str">
        <f t="shared" si="105"/>
        <v/>
      </c>
      <c r="EO22" s="29" t="str">
        <f t="shared" si="105"/>
        <v/>
      </c>
      <c r="EP22" s="29" t="str">
        <f t="shared" si="105"/>
        <v/>
      </c>
      <c r="EQ22" s="29" t="str">
        <f t="shared" si="105"/>
        <v/>
      </c>
      <c r="ER22" s="29" t="str">
        <f t="shared" si="105"/>
        <v/>
      </c>
      <c r="ES22" s="29" t="str">
        <f t="shared" si="105"/>
        <v/>
      </c>
      <c r="ET22" s="29" t="str">
        <f t="shared" si="105"/>
        <v/>
      </c>
      <c r="EU22" s="29" t="str">
        <f t="shared" si="105"/>
        <v/>
      </c>
      <c r="EV22" s="29" t="str">
        <f t="shared" si="105"/>
        <v/>
      </c>
      <c r="EW22" s="29" t="str">
        <f t="shared" si="105"/>
        <v/>
      </c>
      <c r="EX22" s="29" t="str">
        <f t="shared" si="105"/>
        <v/>
      </c>
      <c r="EY22" s="29" t="str">
        <f t="shared" si="105"/>
        <v/>
      </c>
      <c r="EZ22" s="29" t="str">
        <f t="shared" si="105"/>
        <v/>
      </c>
      <c r="FA22" s="29" t="str">
        <f t="shared" si="105"/>
        <v/>
      </c>
      <c r="FB22" s="29" t="str">
        <f t="shared" si="102"/>
        <v/>
      </c>
      <c r="FC22" s="29" t="str">
        <f t="shared" si="102"/>
        <v/>
      </c>
      <c r="FD22" s="29" t="str">
        <f t="shared" si="102"/>
        <v/>
      </c>
      <c r="FE22" s="29" t="str">
        <f t="shared" si="102"/>
        <v/>
      </c>
      <c r="FF22" s="29" t="str">
        <f t="shared" si="102"/>
        <v/>
      </c>
      <c r="FG22" s="29" t="str">
        <f t="shared" si="102"/>
        <v/>
      </c>
      <c r="FH22" s="29" t="str">
        <f t="shared" si="102"/>
        <v/>
      </c>
      <c r="FI22" s="29" t="str">
        <f t="shared" si="102"/>
        <v/>
      </c>
      <c r="FJ22" s="29" t="str">
        <f t="shared" si="102"/>
        <v/>
      </c>
      <c r="FK22" s="29" t="str">
        <f t="shared" si="102"/>
        <v/>
      </c>
      <c r="FL22" s="29" t="str">
        <f t="shared" si="102"/>
        <v/>
      </c>
      <c r="FM22" s="29" t="str">
        <f t="shared" si="102"/>
        <v/>
      </c>
      <c r="FN22" s="29" t="str">
        <f t="shared" si="102"/>
        <v/>
      </c>
      <c r="FO22" s="29" t="str">
        <f t="shared" si="102"/>
        <v/>
      </c>
      <c r="FP22" s="29" t="str">
        <f t="shared" si="102"/>
        <v/>
      </c>
      <c r="FQ22" s="29" t="str">
        <f t="shared" si="103"/>
        <v/>
      </c>
      <c r="FR22" s="29" t="str">
        <f t="shared" si="103"/>
        <v/>
      </c>
      <c r="FS22" s="29" t="str">
        <f t="shared" si="103"/>
        <v/>
      </c>
      <c r="FT22" s="29" t="str">
        <f t="shared" si="103"/>
        <v/>
      </c>
      <c r="FU22" s="29" t="str">
        <f t="shared" si="103"/>
        <v/>
      </c>
      <c r="FV22" s="29" t="str">
        <f t="shared" si="103"/>
        <v/>
      </c>
      <c r="FW22" s="29" t="str">
        <f t="shared" si="103"/>
        <v/>
      </c>
      <c r="FX22" s="29" t="str">
        <f t="shared" si="103"/>
        <v/>
      </c>
      <c r="FY22" s="29" t="str">
        <f t="shared" si="103"/>
        <v/>
      </c>
      <c r="FZ22" s="29" t="str">
        <f t="shared" si="103"/>
        <v/>
      </c>
      <c r="GA22" s="29" t="str">
        <f t="shared" si="103"/>
        <v/>
      </c>
      <c r="GB22" s="29" t="str">
        <f t="shared" si="103"/>
        <v/>
      </c>
      <c r="GC22" s="29" t="str">
        <f t="shared" si="103"/>
        <v/>
      </c>
      <c r="GD22" s="29" t="str">
        <f t="shared" si="103"/>
        <v/>
      </c>
      <c r="GE22" s="29" t="str">
        <f t="shared" si="103"/>
        <v/>
      </c>
      <c r="GF22" s="29" t="str">
        <f t="shared" si="103"/>
        <v/>
      </c>
      <c r="GG22" s="30" t="str">
        <f t="shared" si="104"/>
        <v/>
      </c>
    </row>
    <row r="23" spans="1:199" ht="25.15" customHeight="1" thickTop="1" thickBot="1" x14ac:dyDescent="0.3">
      <c r="A23" s="76"/>
      <c r="B23" s="77"/>
      <c r="C23" s="74"/>
      <c r="D23" s="75"/>
      <c r="E23" s="87"/>
      <c r="F23" s="133"/>
      <c r="G23" s="20"/>
      <c r="H23" s="20"/>
      <c r="I23" s="20"/>
      <c r="J23" s="20"/>
      <c r="K23" s="20"/>
      <c r="L23" s="137"/>
      <c r="M23" s="137"/>
      <c r="N23" s="137"/>
      <c r="O23" s="37" t="str">
        <f t="shared" si="0"/>
        <v/>
      </c>
      <c r="P23" s="40"/>
      <c r="Q23" s="119"/>
      <c r="R23" s="115"/>
      <c r="S23" s="54">
        <v>20</v>
      </c>
      <c r="T23" s="6"/>
      <c r="U23" s="49"/>
      <c r="V23" s="115"/>
      <c r="W23" s="54">
        <v>15</v>
      </c>
      <c r="X23" s="6"/>
      <c r="Y23" s="119" t="s">
        <v>167</v>
      </c>
      <c r="Z23" s="86"/>
      <c r="AA23" s="54">
        <v>10</v>
      </c>
      <c r="AB23" s="16"/>
      <c r="AC23" s="5">
        <f t="shared" si="99"/>
        <v>17</v>
      </c>
      <c r="AD23" s="49" t="s">
        <v>26</v>
      </c>
      <c r="AE23" s="72" t="s">
        <v>133</v>
      </c>
      <c r="AF23" s="54">
        <v>5</v>
      </c>
      <c r="AG23" s="32">
        <f t="shared" si="100"/>
        <v>42</v>
      </c>
      <c r="AH23" s="66" t="s">
        <v>50</v>
      </c>
      <c r="AI23" s="72" t="s">
        <v>158</v>
      </c>
      <c r="AJ23" s="54">
        <v>5</v>
      </c>
      <c r="AK23" s="32">
        <f t="shared" si="101"/>
        <v>67</v>
      </c>
      <c r="AL23" s="65"/>
      <c r="AM23" s="59"/>
      <c r="AN23" s="54">
        <v>5</v>
      </c>
      <c r="AO23" s="2"/>
      <c r="AP23" s="99" t="str">
        <f t="shared" si="1"/>
        <v/>
      </c>
      <c r="AQ23" s="100" t="str">
        <f t="shared" si="2"/>
        <v/>
      </c>
      <c r="AR23" s="100" t="str">
        <f t="shared" si="3"/>
        <v/>
      </c>
      <c r="AS23" s="101" t="str">
        <f t="shared" si="4"/>
        <v/>
      </c>
      <c r="AT23" s="101" t="str">
        <f t="shared" si="5"/>
        <v/>
      </c>
      <c r="AU23" s="102" t="str">
        <f t="shared" si="6"/>
        <v/>
      </c>
      <c r="AV23" s="99" t="str">
        <f t="shared" si="7"/>
        <v/>
      </c>
      <c r="AW23" s="100" t="str">
        <f t="shared" si="8"/>
        <v/>
      </c>
      <c r="AX23" s="100" t="str">
        <f t="shared" si="9"/>
        <v/>
      </c>
      <c r="AY23" s="101" t="str">
        <f t="shared" si="10"/>
        <v/>
      </c>
      <c r="AZ23" s="101" t="str">
        <f t="shared" si="11"/>
        <v/>
      </c>
      <c r="BA23" s="102" t="str">
        <f t="shared" si="12"/>
        <v/>
      </c>
      <c r="BB23" s="99" t="str">
        <f t="shared" si="13"/>
        <v/>
      </c>
      <c r="BC23" s="100" t="str">
        <f t="shared" si="14"/>
        <v/>
      </c>
      <c r="BD23" s="100" t="str">
        <f t="shared" si="15"/>
        <v/>
      </c>
      <c r="BE23" s="101" t="str">
        <f t="shared" si="16"/>
        <v/>
      </c>
      <c r="BF23" s="101" t="str">
        <f t="shared" si="17"/>
        <v/>
      </c>
      <c r="BG23" s="102" t="str">
        <f t="shared" si="18"/>
        <v/>
      </c>
      <c r="BH23" s="99" t="str">
        <f t="shared" si="19"/>
        <v/>
      </c>
      <c r="BI23" s="100" t="str">
        <f t="shared" si="20"/>
        <v/>
      </c>
      <c r="BJ23" s="100" t="str">
        <f t="shared" si="21"/>
        <v/>
      </c>
      <c r="BK23" s="101" t="str">
        <f t="shared" si="22"/>
        <v/>
      </c>
      <c r="BL23" s="101" t="str">
        <f t="shared" si="23"/>
        <v/>
      </c>
      <c r="BM23" s="102" t="str">
        <f t="shared" si="24"/>
        <v/>
      </c>
      <c r="BN23" s="99" t="str">
        <f t="shared" si="25"/>
        <v/>
      </c>
      <c r="BO23" s="100" t="str">
        <f t="shared" si="26"/>
        <v/>
      </c>
      <c r="BP23" s="100" t="str">
        <f t="shared" si="27"/>
        <v/>
      </c>
      <c r="BQ23" s="101" t="str">
        <f t="shared" si="28"/>
        <v/>
      </c>
      <c r="BR23" s="101" t="str">
        <f t="shared" si="29"/>
        <v/>
      </c>
      <c r="BS23" s="102" t="str">
        <f t="shared" si="30"/>
        <v/>
      </c>
      <c r="BT23" s="99" t="str">
        <f t="shared" si="31"/>
        <v/>
      </c>
      <c r="BU23" s="100" t="str">
        <f t="shared" si="32"/>
        <v/>
      </c>
      <c r="BV23" s="100" t="str">
        <f t="shared" si="33"/>
        <v/>
      </c>
      <c r="BW23" s="101" t="str">
        <f t="shared" si="34"/>
        <v/>
      </c>
      <c r="BX23" s="101" t="str">
        <f t="shared" si="35"/>
        <v/>
      </c>
      <c r="BY23" s="102" t="str">
        <f t="shared" si="36"/>
        <v/>
      </c>
      <c r="BZ23" s="99" t="str">
        <f t="shared" si="37"/>
        <v/>
      </c>
      <c r="CA23" s="100" t="str">
        <f t="shared" si="38"/>
        <v/>
      </c>
      <c r="CB23" s="100" t="str">
        <f t="shared" si="39"/>
        <v/>
      </c>
      <c r="CC23" s="101" t="str">
        <f t="shared" si="40"/>
        <v/>
      </c>
      <c r="CD23" s="101" t="str">
        <f t="shared" si="41"/>
        <v/>
      </c>
      <c r="CE23" s="102" t="str">
        <f t="shared" si="42"/>
        <v/>
      </c>
      <c r="CF23" s="99" t="str">
        <f t="shared" si="43"/>
        <v/>
      </c>
      <c r="CG23" s="100" t="str">
        <f t="shared" si="44"/>
        <v/>
      </c>
      <c r="CH23" s="100" t="str">
        <f t="shared" si="45"/>
        <v/>
      </c>
      <c r="CI23" s="101" t="str">
        <f t="shared" si="46"/>
        <v/>
      </c>
      <c r="CJ23" s="101" t="str">
        <f t="shared" si="47"/>
        <v/>
      </c>
      <c r="CK23" s="102" t="str">
        <f t="shared" si="48"/>
        <v/>
      </c>
      <c r="CL23" s="15"/>
      <c r="CM23" s="26" t="str">
        <f t="shared" si="97"/>
        <v/>
      </c>
      <c r="CN23" s="27" t="str">
        <f t="shared" si="49"/>
        <v/>
      </c>
      <c r="CO23" s="27" t="str">
        <f t="shared" si="50"/>
        <v/>
      </c>
      <c r="CP23" s="27" t="str">
        <f t="shared" si="51"/>
        <v/>
      </c>
      <c r="CQ23" s="27" t="str">
        <f t="shared" si="52"/>
        <v/>
      </c>
      <c r="CR23" s="27" t="str">
        <f t="shared" si="53"/>
        <v/>
      </c>
      <c r="CS23" s="27" t="str">
        <f t="shared" si="54"/>
        <v/>
      </c>
      <c r="CT23" s="27" t="str">
        <f t="shared" si="55"/>
        <v/>
      </c>
      <c r="CU23" s="27" t="str">
        <f t="shared" si="56"/>
        <v/>
      </c>
      <c r="CV23" s="27" t="str">
        <f t="shared" si="57"/>
        <v/>
      </c>
      <c r="CW23" s="27" t="str">
        <f t="shared" si="58"/>
        <v/>
      </c>
      <c r="CX23" s="27" t="str">
        <f t="shared" si="59"/>
        <v/>
      </c>
      <c r="CY23" s="27" t="str">
        <f t="shared" si="60"/>
        <v/>
      </c>
      <c r="CZ23" s="27" t="str">
        <f t="shared" si="61"/>
        <v/>
      </c>
      <c r="DA23" s="27" t="str">
        <f t="shared" si="62"/>
        <v/>
      </c>
      <c r="DB23" s="27" t="str">
        <f t="shared" si="63"/>
        <v/>
      </c>
      <c r="DC23" s="27" t="str">
        <f t="shared" si="64"/>
        <v/>
      </c>
      <c r="DD23" s="27" t="str">
        <f t="shared" si="65"/>
        <v/>
      </c>
      <c r="DE23" s="27" t="str">
        <f t="shared" si="66"/>
        <v/>
      </c>
      <c r="DF23" s="27" t="str">
        <f t="shared" si="67"/>
        <v/>
      </c>
      <c r="DG23" s="27" t="str">
        <f t="shared" si="68"/>
        <v/>
      </c>
      <c r="DH23" s="27" t="str">
        <f t="shared" si="69"/>
        <v/>
      </c>
      <c r="DI23" s="27" t="str">
        <f t="shared" si="70"/>
        <v/>
      </c>
      <c r="DJ23" s="27" t="str">
        <f t="shared" si="71"/>
        <v/>
      </c>
      <c r="DK23" s="27" t="str">
        <f t="shared" si="72"/>
        <v/>
      </c>
      <c r="DL23" s="27" t="str">
        <f t="shared" si="73"/>
        <v/>
      </c>
      <c r="DM23" s="27" t="str">
        <f t="shared" si="74"/>
        <v/>
      </c>
      <c r="DN23" s="27" t="str">
        <f t="shared" si="75"/>
        <v/>
      </c>
      <c r="DO23" s="27" t="str">
        <f t="shared" si="76"/>
        <v/>
      </c>
      <c r="DP23" s="27" t="str">
        <f t="shared" si="77"/>
        <v/>
      </c>
      <c r="DQ23" s="27" t="str">
        <f t="shared" si="78"/>
        <v/>
      </c>
      <c r="DR23" s="27" t="str">
        <f t="shared" si="79"/>
        <v/>
      </c>
      <c r="DS23" s="27" t="str">
        <f t="shared" si="80"/>
        <v/>
      </c>
      <c r="DT23" s="27" t="str">
        <f t="shared" si="81"/>
        <v/>
      </c>
      <c r="DU23" s="27" t="str">
        <f t="shared" si="82"/>
        <v/>
      </c>
      <c r="DV23" s="27" t="str">
        <f t="shared" si="83"/>
        <v/>
      </c>
      <c r="DW23" s="27" t="str">
        <f t="shared" si="84"/>
        <v/>
      </c>
      <c r="DX23" s="27" t="str">
        <f t="shared" si="85"/>
        <v/>
      </c>
      <c r="DY23" s="27" t="str">
        <f t="shared" si="86"/>
        <v/>
      </c>
      <c r="DZ23" s="27" t="str">
        <f t="shared" si="87"/>
        <v/>
      </c>
      <c r="EA23" s="27" t="str">
        <f t="shared" si="88"/>
        <v/>
      </c>
      <c r="EB23" s="27" t="str">
        <f t="shared" si="89"/>
        <v/>
      </c>
      <c r="EC23" s="27" t="str">
        <f t="shared" si="90"/>
        <v/>
      </c>
      <c r="ED23" s="27" t="str">
        <f t="shared" si="91"/>
        <v/>
      </c>
      <c r="EE23" s="27" t="str">
        <f t="shared" si="92"/>
        <v/>
      </c>
      <c r="EF23" s="27" t="str">
        <f t="shared" si="93"/>
        <v/>
      </c>
      <c r="EG23" s="27" t="str">
        <f t="shared" si="94"/>
        <v/>
      </c>
      <c r="EH23" s="27" t="str">
        <f t="shared" si="95"/>
        <v/>
      </c>
      <c r="EI23" s="33"/>
      <c r="EJ23" s="17">
        <f t="shared" si="98"/>
        <v>0</v>
      </c>
      <c r="EK23" s="15"/>
      <c r="EL23" s="28" t="str">
        <f t="shared" si="105"/>
        <v/>
      </c>
      <c r="EM23" s="29" t="str">
        <f t="shared" si="105"/>
        <v/>
      </c>
      <c r="EN23" s="29" t="str">
        <f t="shared" si="105"/>
        <v/>
      </c>
      <c r="EO23" s="29" t="str">
        <f t="shared" si="105"/>
        <v/>
      </c>
      <c r="EP23" s="29" t="str">
        <f t="shared" si="105"/>
        <v/>
      </c>
      <c r="EQ23" s="29" t="str">
        <f t="shared" si="105"/>
        <v/>
      </c>
      <c r="ER23" s="29" t="str">
        <f t="shared" si="105"/>
        <v/>
      </c>
      <c r="ES23" s="29" t="str">
        <f t="shared" si="105"/>
        <v/>
      </c>
      <c r="ET23" s="29" t="str">
        <f t="shared" si="105"/>
        <v/>
      </c>
      <c r="EU23" s="29" t="str">
        <f t="shared" si="105"/>
        <v/>
      </c>
      <c r="EV23" s="29" t="str">
        <f t="shared" si="105"/>
        <v/>
      </c>
      <c r="EW23" s="29" t="str">
        <f t="shared" si="105"/>
        <v/>
      </c>
      <c r="EX23" s="29" t="str">
        <f t="shared" si="105"/>
        <v/>
      </c>
      <c r="EY23" s="29" t="str">
        <f t="shared" si="105"/>
        <v/>
      </c>
      <c r="EZ23" s="29" t="str">
        <f t="shared" si="105"/>
        <v/>
      </c>
      <c r="FA23" s="29" t="str">
        <f t="shared" si="105"/>
        <v/>
      </c>
      <c r="FB23" s="29" t="str">
        <f t="shared" si="102"/>
        <v/>
      </c>
      <c r="FC23" s="29" t="str">
        <f t="shared" si="102"/>
        <v/>
      </c>
      <c r="FD23" s="29" t="str">
        <f t="shared" si="102"/>
        <v/>
      </c>
      <c r="FE23" s="29" t="str">
        <f t="shared" si="102"/>
        <v/>
      </c>
      <c r="FF23" s="29" t="str">
        <f t="shared" si="102"/>
        <v/>
      </c>
      <c r="FG23" s="29" t="str">
        <f t="shared" si="102"/>
        <v/>
      </c>
      <c r="FH23" s="29" t="str">
        <f t="shared" si="102"/>
        <v/>
      </c>
      <c r="FI23" s="29" t="str">
        <f t="shared" si="102"/>
        <v/>
      </c>
      <c r="FJ23" s="29" t="str">
        <f t="shared" si="102"/>
        <v/>
      </c>
      <c r="FK23" s="29" t="str">
        <f t="shared" si="102"/>
        <v/>
      </c>
      <c r="FL23" s="29" t="str">
        <f t="shared" si="102"/>
        <v/>
      </c>
      <c r="FM23" s="29" t="str">
        <f t="shared" si="102"/>
        <v/>
      </c>
      <c r="FN23" s="29" t="str">
        <f t="shared" si="102"/>
        <v/>
      </c>
      <c r="FO23" s="29" t="str">
        <f t="shared" si="102"/>
        <v/>
      </c>
      <c r="FP23" s="29" t="str">
        <f t="shared" si="102"/>
        <v/>
      </c>
      <c r="FQ23" s="29" t="str">
        <f t="shared" si="103"/>
        <v/>
      </c>
      <c r="FR23" s="29" t="str">
        <f t="shared" si="103"/>
        <v/>
      </c>
      <c r="FS23" s="29" t="str">
        <f t="shared" si="103"/>
        <v/>
      </c>
      <c r="FT23" s="29" t="str">
        <f t="shared" si="103"/>
        <v/>
      </c>
      <c r="FU23" s="29" t="str">
        <f t="shared" si="103"/>
        <v/>
      </c>
      <c r="FV23" s="29" t="str">
        <f t="shared" si="103"/>
        <v/>
      </c>
      <c r="FW23" s="29" t="str">
        <f t="shared" si="103"/>
        <v/>
      </c>
      <c r="FX23" s="29" t="str">
        <f t="shared" si="103"/>
        <v/>
      </c>
      <c r="FY23" s="29" t="str">
        <f t="shared" si="103"/>
        <v/>
      </c>
      <c r="FZ23" s="29" t="str">
        <f t="shared" si="103"/>
        <v/>
      </c>
      <c r="GA23" s="29" t="str">
        <f t="shared" si="103"/>
        <v/>
      </c>
      <c r="GB23" s="29" t="str">
        <f t="shared" si="103"/>
        <v/>
      </c>
      <c r="GC23" s="29" t="str">
        <f t="shared" si="103"/>
        <v/>
      </c>
      <c r="GD23" s="29" t="str">
        <f t="shared" si="103"/>
        <v/>
      </c>
      <c r="GE23" s="29" t="str">
        <f t="shared" si="103"/>
        <v/>
      </c>
      <c r="GF23" s="29" t="str">
        <f t="shared" si="103"/>
        <v/>
      </c>
      <c r="GG23" s="30" t="str">
        <f t="shared" si="104"/>
        <v/>
      </c>
    </row>
    <row r="24" spans="1:199" ht="25.15" customHeight="1" thickTop="1" thickBot="1" x14ac:dyDescent="0.3">
      <c r="A24" s="247"/>
      <c r="B24" s="247"/>
      <c r="C24" s="132"/>
      <c r="D24" s="140" t="s">
        <v>184</v>
      </c>
      <c r="E24" s="3" t="s">
        <v>195</v>
      </c>
      <c r="F24" s="3"/>
      <c r="G24" s="3"/>
      <c r="H24" s="3"/>
      <c r="I24" s="3"/>
      <c r="L24" s="1"/>
      <c r="M24" s="1"/>
      <c r="N24" s="137"/>
      <c r="O24" s="37" t="str">
        <f t="shared" si="0"/>
        <v/>
      </c>
      <c r="P24" s="40"/>
      <c r="Q24" s="119"/>
      <c r="R24" s="116"/>
      <c r="S24" s="55">
        <v>19</v>
      </c>
      <c r="T24" s="6"/>
      <c r="U24" s="49"/>
      <c r="V24" s="115"/>
      <c r="W24" s="54">
        <v>15</v>
      </c>
      <c r="X24" s="6"/>
      <c r="Y24" s="119" t="s">
        <v>63</v>
      </c>
      <c r="Z24" s="130"/>
      <c r="AA24" s="55">
        <v>10</v>
      </c>
      <c r="AB24" s="16"/>
      <c r="AC24" s="5">
        <f t="shared" si="99"/>
        <v>18</v>
      </c>
      <c r="AD24" s="49" t="s">
        <v>27</v>
      </c>
      <c r="AE24" s="72" t="s">
        <v>134</v>
      </c>
      <c r="AF24" s="54">
        <v>5</v>
      </c>
      <c r="AG24" s="32">
        <f t="shared" si="100"/>
        <v>43</v>
      </c>
      <c r="AH24" s="66" t="s">
        <v>51</v>
      </c>
      <c r="AI24" s="72" t="s">
        <v>159</v>
      </c>
      <c r="AJ24" s="54">
        <v>5</v>
      </c>
      <c r="AK24" s="32">
        <f t="shared" si="101"/>
        <v>68</v>
      </c>
      <c r="AL24" s="65"/>
      <c r="AM24" s="59"/>
      <c r="AN24" s="54">
        <v>5</v>
      </c>
      <c r="AO24" s="2"/>
      <c r="AP24" s="99" t="str">
        <f t="shared" si="1"/>
        <v/>
      </c>
      <c r="AQ24" s="100" t="str">
        <f t="shared" si="2"/>
        <v/>
      </c>
      <c r="AR24" s="100" t="str">
        <f t="shared" si="3"/>
        <v/>
      </c>
      <c r="AS24" s="101" t="str">
        <f t="shared" si="4"/>
        <v/>
      </c>
      <c r="AT24" s="101" t="str">
        <f t="shared" si="5"/>
        <v/>
      </c>
      <c r="AU24" s="102" t="str">
        <f t="shared" si="6"/>
        <v/>
      </c>
      <c r="AV24" s="99" t="str">
        <f t="shared" si="7"/>
        <v/>
      </c>
      <c r="AW24" s="100" t="str">
        <f t="shared" si="8"/>
        <v/>
      </c>
      <c r="AX24" s="100" t="str">
        <f t="shared" si="9"/>
        <v/>
      </c>
      <c r="AY24" s="101" t="str">
        <f t="shared" si="10"/>
        <v/>
      </c>
      <c r="AZ24" s="101" t="str">
        <f t="shared" si="11"/>
        <v/>
      </c>
      <c r="BA24" s="102" t="str">
        <f t="shared" si="12"/>
        <v/>
      </c>
      <c r="BB24" s="99" t="str">
        <f t="shared" si="13"/>
        <v/>
      </c>
      <c r="BC24" s="100" t="str">
        <f t="shared" si="14"/>
        <v/>
      </c>
      <c r="BD24" s="100" t="str">
        <f t="shared" si="15"/>
        <v/>
      </c>
      <c r="BE24" s="101" t="str">
        <f t="shared" si="16"/>
        <v/>
      </c>
      <c r="BF24" s="101" t="str">
        <f t="shared" si="17"/>
        <v/>
      </c>
      <c r="BG24" s="102" t="str">
        <f t="shared" si="18"/>
        <v/>
      </c>
      <c r="BH24" s="99" t="str">
        <f t="shared" si="19"/>
        <v/>
      </c>
      <c r="BI24" s="100" t="str">
        <f t="shared" si="20"/>
        <v/>
      </c>
      <c r="BJ24" s="100" t="str">
        <f t="shared" si="21"/>
        <v/>
      </c>
      <c r="BK24" s="101" t="str">
        <f t="shared" si="22"/>
        <v/>
      </c>
      <c r="BL24" s="101" t="str">
        <f t="shared" si="23"/>
        <v/>
      </c>
      <c r="BM24" s="102" t="str">
        <f t="shared" si="24"/>
        <v/>
      </c>
      <c r="BN24" s="99" t="str">
        <f t="shared" si="25"/>
        <v/>
      </c>
      <c r="BO24" s="100" t="str">
        <f t="shared" si="26"/>
        <v/>
      </c>
      <c r="BP24" s="100" t="str">
        <f t="shared" si="27"/>
        <v/>
      </c>
      <c r="BQ24" s="101" t="str">
        <f t="shared" si="28"/>
        <v/>
      </c>
      <c r="BR24" s="101" t="str">
        <f t="shared" si="29"/>
        <v/>
      </c>
      <c r="BS24" s="102" t="str">
        <f t="shared" si="30"/>
        <v/>
      </c>
      <c r="BT24" s="99" t="str">
        <f t="shared" si="31"/>
        <v/>
      </c>
      <c r="BU24" s="100" t="str">
        <f t="shared" si="32"/>
        <v/>
      </c>
      <c r="BV24" s="100" t="str">
        <f t="shared" si="33"/>
        <v/>
      </c>
      <c r="BW24" s="101" t="str">
        <f t="shared" si="34"/>
        <v/>
      </c>
      <c r="BX24" s="101" t="str">
        <f t="shared" si="35"/>
        <v/>
      </c>
      <c r="BY24" s="102" t="str">
        <f t="shared" si="36"/>
        <v/>
      </c>
      <c r="BZ24" s="99" t="str">
        <f t="shared" si="37"/>
        <v/>
      </c>
      <c r="CA24" s="100" t="str">
        <f t="shared" si="38"/>
        <v/>
      </c>
      <c r="CB24" s="100" t="str">
        <f t="shared" si="39"/>
        <v/>
      </c>
      <c r="CC24" s="101" t="str">
        <f t="shared" si="40"/>
        <v/>
      </c>
      <c r="CD24" s="101" t="str">
        <f t="shared" si="41"/>
        <v/>
      </c>
      <c r="CE24" s="102" t="str">
        <f t="shared" si="42"/>
        <v/>
      </c>
      <c r="CF24" s="99" t="str">
        <f t="shared" si="43"/>
        <v/>
      </c>
      <c r="CG24" s="100" t="str">
        <f t="shared" si="44"/>
        <v/>
      </c>
      <c r="CH24" s="100" t="str">
        <f t="shared" si="45"/>
        <v/>
      </c>
      <c r="CI24" s="101" t="str">
        <f t="shared" si="46"/>
        <v/>
      </c>
      <c r="CJ24" s="101" t="str">
        <f t="shared" si="47"/>
        <v/>
      </c>
      <c r="CK24" s="102" t="str">
        <f t="shared" si="48"/>
        <v/>
      </c>
      <c r="CL24" s="15"/>
      <c r="CM24" s="26" t="str">
        <f t="shared" si="97"/>
        <v/>
      </c>
      <c r="CN24" s="27" t="str">
        <f t="shared" si="49"/>
        <v/>
      </c>
      <c r="CO24" s="27" t="str">
        <f t="shared" si="50"/>
        <v/>
      </c>
      <c r="CP24" s="27" t="str">
        <f t="shared" si="51"/>
        <v/>
      </c>
      <c r="CQ24" s="27" t="str">
        <f t="shared" si="52"/>
        <v/>
      </c>
      <c r="CR24" s="27" t="str">
        <f t="shared" si="53"/>
        <v/>
      </c>
      <c r="CS24" s="27" t="str">
        <f t="shared" si="54"/>
        <v/>
      </c>
      <c r="CT24" s="27" t="str">
        <f t="shared" si="55"/>
        <v/>
      </c>
      <c r="CU24" s="27" t="str">
        <f t="shared" si="56"/>
        <v/>
      </c>
      <c r="CV24" s="27" t="str">
        <f t="shared" si="57"/>
        <v/>
      </c>
      <c r="CW24" s="27" t="str">
        <f t="shared" si="58"/>
        <v/>
      </c>
      <c r="CX24" s="27" t="str">
        <f t="shared" si="59"/>
        <v/>
      </c>
      <c r="CY24" s="27" t="str">
        <f t="shared" si="60"/>
        <v/>
      </c>
      <c r="CZ24" s="27" t="str">
        <f t="shared" si="61"/>
        <v/>
      </c>
      <c r="DA24" s="27" t="str">
        <f t="shared" si="62"/>
        <v/>
      </c>
      <c r="DB24" s="27" t="str">
        <f t="shared" si="63"/>
        <v/>
      </c>
      <c r="DC24" s="27" t="str">
        <f t="shared" si="64"/>
        <v/>
      </c>
      <c r="DD24" s="27" t="str">
        <f t="shared" si="65"/>
        <v/>
      </c>
      <c r="DE24" s="27" t="str">
        <f t="shared" si="66"/>
        <v/>
      </c>
      <c r="DF24" s="27" t="str">
        <f t="shared" si="67"/>
        <v/>
      </c>
      <c r="DG24" s="27" t="str">
        <f t="shared" si="68"/>
        <v/>
      </c>
      <c r="DH24" s="27" t="str">
        <f t="shared" si="69"/>
        <v/>
      </c>
      <c r="DI24" s="27" t="str">
        <f t="shared" si="70"/>
        <v/>
      </c>
      <c r="DJ24" s="27" t="str">
        <f t="shared" si="71"/>
        <v/>
      </c>
      <c r="DK24" s="27" t="str">
        <f t="shared" si="72"/>
        <v/>
      </c>
      <c r="DL24" s="27" t="str">
        <f t="shared" si="73"/>
        <v/>
      </c>
      <c r="DM24" s="27" t="str">
        <f t="shared" si="74"/>
        <v/>
      </c>
      <c r="DN24" s="27" t="str">
        <f t="shared" si="75"/>
        <v/>
      </c>
      <c r="DO24" s="27" t="str">
        <f t="shared" si="76"/>
        <v/>
      </c>
      <c r="DP24" s="27" t="str">
        <f t="shared" si="77"/>
        <v/>
      </c>
      <c r="DQ24" s="27" t="str">
        <f t="shared" si="78"/>
        <v/>
      </c>
      <c r="DR24" s="27" t="str">
        <f t="shared" si="79"/>
        <v/>
      </c>
      <c r="DS24" s="27" t="str">
        <f t="shared" si="80"/>
        <v/>
      </c>
      <c r="DT24" s="27" t="str">
        <f t="shared" si="81"/>
        <v/>
      </c>
      <c r="DU24" s="27" t="str">
        <f t="shared" si="82"/>
        <v/>
      </c>
      <c r="DV24" s="27" t="str">
        <f t="shared" si="83"/>
        <v/>
      </c>
      <c r="DW24" s="27" t="str">
        <f t="shared" si="84"/>
        <v/>
      </c>
      <c r="DX24" s="27" t="str">
        <f t="shared" si="85"/>
        <v/>
      </c>
      <c r="DY24" s="27" t="str">
        <f t="shared" si="86"/>
        <v/>
      </c>
      <c r="DZ24" s="27" t="str">
        <f t="shared" si="87"/>
        <v/>
      </c>
      <c r="EA24" s="27" t="str">
        <f t="shared" si="88"/>
        <v/>
      </c>
      <c r="EB24" s="27" t="str">
        <f t="shared" si="89"/>
        <v/>
      </c>
      <c r="EC24" s="27" t="str">
        <f t="shared" si="90"/>
        <v/>
      </c>
      <c r="ED24" s="27" t="str">
        <f t="shared" si="91"/>
        <v/>
      </c>
      <c r="EE24" s="27" t="str">
        <f t="shared" si="92"/>
        <v/>
      </c>
      <c r="EF24" s="27" t="str">
        <f t="shared" si="93"/>
        <v/>
      </c>
      <c r="EG24" s="27" t="str">
        <f t="shared" si="94"/>
        <v/>
      </c>
      <c r="EH24" s="27" t="str">
        <f t="shared" si="95"/>
        <v/>
      </c>
      <c r="EI24" s="33"/>
      <c r="EJ24" s="17">
        <f t="shared" si="98"/>
        <v>0</v>
      </c>
      <c r="EK24" s="15"/>
      <c r="EL24" s="28" t="str">
        <f t="shared" si="105"/>
        <v/>
      </c>
      <c r="EM24" s="29" t="str">
        <f t="shared" si="105"/>
        <v/>
      </c>
      <c r="EN24" s="29" t="str">
        <f t="shared" si="105"/>
        <v/>
      </c>
      <c r="EO24" s="29" t="str">
        <f t="shared" si="105"/>
        <v/>
      </c>
      <c r="EP24" s="29" t="str">
        <f t="shared" si="105"/>
        <v/>
      </c>
      <c r="EQ24" s="29" t="str">
        <f t="shared" si="105"/>
        <v/>
      </c>
      <c r="ER24" s="29" t="str">
        <f t="shared" si="105"/>
        <v/>
      </c>
      <c r="ES24" s="29" t="str">
        <f t="shared" si="105"/>
        <v/>
      </c>
      <c r="ET24" s="29" t="str">
        <f t="shared" si="105"/>
        <v/>
      </c>
      <c r="EU24" s="29" t="str">
        <f t="shared" si="105"/>
        <v/>
      </c>
      <c r="EV24" s="29" t="str">
        <f t="shared" si="105"/>
        <v/>
      </c>
      <c r="EW24" s="29" t="str">
        <f t="shared" si="105"/>
        <v/>
      </c>
      <c r="EX24" s="29" t="str">
        <f t="shared" si="105"/>
        <v/>
      </c>
      <c r="EY24" s="29" t="str">
        <f t="shared" si="105"/>
        <v/>
      </c>
      <c r="EZ24" s="29" t="str">
        <f t="shared" si="105"/>
        <v/>
      </c>
      <c r="FA24" s="29" t="str">
        <f t="shared" si="105"/>
        <v/>
      </c>
      <c r="FB24" s="29" t="str">
        <f t="shared" si="102"/>
        <v/>
      </c>
      <c r="FC24" s="29" t="str">
        <f t="shared" si="102"/>
        <v/>
      </c>
      <c r="FD24" s="29" t="str">
        <f t="shared" si="102"/>
        <v/>
      </c>
      <c r="FE24" s="29" t="str">
        <f t="shared" si="102"/>
        <v/>
      </c>
      <c r="FF24" s="29" t="str">
        <f t="shared" si="102"/>
        <v/>
      </c>
      <c r="FG24" s="29" t="str">
        <f t="shared" si="102"/>
        <v/>
      </c>
      <c r="FH24" s="29" t="str">
        <f t="shared" si="102"/>
        <v/>
      </c>
      <c r="FI24" s="29" t="str">
        <f t="shared" si="102"/>
        <v/>
      </c>
      <c r="FJ24" s="29" t="str">
        <f t="shared" si="102"/>
        <v/>
      </c>
      <c r="FK24" s="29" t="str">
        <f t="shared" si="102"/>
        <v/>
      </c>
      <c r="FL24" s="29" t="str">
        <f t="shared" si="102"/>
        <v/>
      </c>
      <c r="FM24" s="29" t="str">
        <f t="shared" si="102"/>
        <v/>
      </c>
      <c r="FN24" s="29" t="str">
        <f t="shared" si="102"/>
        <v/>
      </c>
      <c r="FO24" s="29" t="str">
        <f t="shared" si="102"/>
        <v/>
      </c>
      <c r="FP24" s="29" t="str">
        <f t="shared" si="102"/>
        <v/>
      </c>
      <c r="FQ24" s="29" t="str">
        <f t="shared" si="103"/>
        <v/>
      </c>
      <c r="FR24" s="29" t="str">
        <f t="shared" si="103"/>
        <v/>
      </c>
      <c r="FS24" s="29" t="str">
        <f t="shared" si="103"/>
        <v/>
      </c>
      <c r="FT24" s="29" t="str">
        <f t="shared" si="103"/>
        <v/>
      </c>
      <c r="FU24" s="29" t="str">
        <f t="shared" si="103"/>
        <v/>
      </c>
      <c r="FV24" s="29" t="str">
        <f t="shared" si="103"/>
        <v/>
      </c>
      <c r="FW24" s="29" t="str">
        <f t="shared" si="103"/>
        <v/>
      </c>
      <c r="FX24" s="29" t="str">
        <f t="shared" si="103"/>
        <v/>
      </c>
      <c r="FY24" s="29" t="str">
        <f t="shared" si="103"/>
        <v/>
      </c>
      <c r="FZ24" s="29" t="str">
        <f t="shared" si="103"/>
        <v/>
      </c>
      <c r="GA24" s="29" t="str">
        <f t="shared" si="103"/>
        <v/>
      </c>
      <c r="GB24" s="29" t="str">
        <f t="shared" si="103"/>
        <v/>
      </c>
      <c r="GC24" s="29" t="str">
        <f t="shared" si="103"/>
        <v/>
      </c>
      <c r="GD24" s="29" t="str">
        <f t="shared" si="103"/>
        <v/>
      </c>
      <c r="GE24" s="29" t="str">
        <f t="shared" si="103"/>
        <v/>
      </c>
      <c r="GF24" s="29" t="str">
        <f t="shared" si="103"/>
        <v/>
      </c>
      <c r="GG24" s="30" t="str">
        <f t="shared" si="104"/>
        <v/>
      </c>
    </row>
    <row r="25" spans="1:199" ht="25.15" customHeight="1" thickTop="1" thickBot="1" x14ac:dyDescent="0.3">
      <c r="A25" s="152"/>
      <c r="B25" s="152"/>
      <c r="C25" s="140"/>
      <c r="D25" s="140" t="s">
        <v>183</v>
      </c>
      <c r="E25" s="3" t="s">
        <v>192</v>
      </c>
      <c r="F25" s="3"/>
      <c r="G25" s="3"/>
      <c r="H25" s="3"/>
      <c r="I25" s="3"/>
      <c r="J25" s="3"/>
      <c r="K25" s="3"/>
      <c r="L25" s="3"/>
      <c r="M25" s="1"/>
      <c r="N25" s="137"/>
      <c r="O25" s="37" t="str">
        <f t="shared" si="0"/>
        <v/>
      </c>
      <c r="P25" s="40"/>
      <c r="Q25" s="119"/>
      <c r="R25" s="116"/>
      <c r="S25" s="55">
        <v>19</v>
      </c>
      <c r="T25" s="6"/>
      <c r="U25" s="49"/>
      <c r="V25" s="115"/>
      <c r="W25" s="54">
        <v>15</v>
      </c>
      <c r="X25" s="6"/>
      <c r="Y25" s="125" t="s">
        <v>64</v>
      </c>
      <c r="Z25" s="130"/>
      <c r="AA25" s="55">
        <v>10</v>
      </c>
      <c r="AB25" s="16"/>
      <c r="AC25" s="5">
        <f t="shared" si="99"/>
        <v>19</v>
      </c>
      <c r="AD25" s="49" t="s">
        <v>17</v>
      </c>
      <c r="AE25" s="72" t="s">
        <v>135</v>
      </c>
      <c r="AF25" s="54">
        <v>5</v>
      </c>
      <c r="AG25" s="32">
        <f t="shared" si="100"/>
        <v>44</v>
      </c>
      <c r="AH25" s="66" t="s">
        <v>52</v>
      </c>
      <c r="AI25" s="72" t="s">
        <v>160</v>
      </c>
      <c r="AJ25" s="54">
        <v>5</v>
      </c>
      <c r="AK25" s="32">
        <f t="shared" si="101"/>
        <v>69</v>
      </c>
      <c r="AL25" s="65"/>
      <c r="AM25" s="59"/>
      <c r="AN25" s="54">
        <v>5</v>
      </c>
      <c r="AO25" s="2"/>
      <c r="AP25" s="99" t="str">
        <f t="shared" si="1"/>
        <v/>
      </c>
      <c r="AQ25" s="100" t="str">
        <f t="shared" si="2"/>
        <v/>
      </c>
      <c r="AR25" s="100" t="str">
        <f t="shared" si="3"/>
        <v/>
      </c>
      <c r="AS25" s="101" t="str">
        <f t="shared" si="4"/>
        <v/>
      </c>
      <c r="AT25" s="101" t="str">
        <f t="shared" si="5"/>
        <v/>
      </c>
      <c r="AU25" s="102" t="str">
        <f t="shared" si="6"/>
        <v/>
      </c>
      <c r="AV25" s="99" t="str">
        <f t="shared" si="7"/>
        <v/>
      </c>
      <c r="AW25" s="100" t="str">
        <f t="shared" si="8"/>
        <v/>
      </c>
      <c r="AX25" s="100" t="str">
        <f t="shared" si="9"/>
        <v/>
      </c>
      <c r="AY25" s="101" t="str">
        <f t="shared" si="10"/>
        <v/>
      </c>
      <c r="AZ25" s="101" t="str">
        <f t="shared" si="11"/>
        <v/>
      </c>
      <c r="BA25" s="102" t="str">
        <f t="shared" si="12"/>
        <v/>
      </c>
      <c r="BB25" s="99" t="str">
        <f t="shared" si="13"/>
        <v/>
      </c>
      <c r="BC25" s="100" t="str">
        <f t="shared" si="14"/>
        <v/>
      </c>
      <c r="BD25" s="100" t="str">
        <f t="shared" si="15"/>
        <v/>
      </c>
      <c r="BE25" s="101" t="str">
        <f t="shared" si="16"/>
        <v/>
      </c>
      <c r="BF25" s="101" t="str">
        <f t="shared" si="17"/>
        <v/>
      </c>
      <c r="BG25" s="102" t="str">
        <f t="shared" si="18"/>
        <v/>
      </c>
      <c r="BH25" s="99" t="str">
        <f t="shared" si="19"/>
        <v/>
      </c>
      <c r="BI25" s="100" t="str">
        <f t="shared" si="20"/>
        <v/>
      </c>
      <c r="BJ25" s="100" t="str">
        <f t="shared" si="21"/>
        <v/>
      </c>
      <c r="BK25" s="101" t="str">
        <f t="shared" si="22"/>
        <v/>
      </c>
      <c r="BL25" s="101" t="str">
        <f t="shared" si="23"/>
        <v/>
      </c>
      <c r="BM25" s="102" t="str">
        <f t="shared" si="24"/>
        <v/>
      </c>
      <c r="BN25" s="99" t="str">
        <f t="shared" si="25"/>
        <v/>
      </c>
      <c r="BO25" s="100" t="str">
        <f t="shared" si="26"/>
        <v/>
      </c>
      <c r="BP25" s="100" t="str">
        <f t="shared" si="27"/>
        <v/>
      </c>
      <c r="BQ25" s="101" t="str">
        <f t="shared" si="28"/>
        <v/>
      </c>
      <c r="BR25" s="101" t="str">
        <f t="shared" si="29"/>
        <v/>
      </c>
      <c r="BS25" s="102" t="str">
        <f t="shared" si="30"/>
        <v/>
      </c>
      <c r="BT25" s="99" t="str">
        <f>IF(K25="","",IF(K25=$R$7,$Q$7,IF(K25=$R$8,$Q$8,IF(K25=$R$9,$Q$9,IF(K25=$R$10,$Q$10,IF(K25=$R$11,$Q$11,IF(K25=$R$12,$Q$12,IF(K25=$R$13,$Q$13,IF(K25=$R$14,$Q$14,IF(K25=$R$15,$Q$15,IF(K25=$R$16,$Q$16,IF(K25=$R$17,$Q$17,IF(K25=$R$18,$Q$18,IF(K25=$R$19,$Q$19,IF(K25=$R$20,$Q$20,IF(K25=$R$21,$Q$21,IF(K25=$R$22,$Q$22,IF(K25=$R$23,$Q$23,IF(K25=$R$24,$Q$24,IF(K25=$R$25,$Q$25,IF(K25=$R$26,$Q$26,IF(K25=$R$27,$Q$27,IF(K25=$R$28,$Q$28,IF(K25=$R$29,$Q$29,IF(K25=$R$30,$Q$30,IF(K25=$R$31,$Q$31,""))))))))))))))))))))))))))</f>
        <v/>
      </c>
      <c r="BU25" s="100" t="str">
        <f>IF(K25="","",IF(K25=$V$7,$U$7,IF(K25=$V$8,$U$8,IF(K25=$V$9,$U$9,IF(K25=$V$10,$U$10,IF(K25=$V$11,$U$11,IF(K25=$V$12,$U$12,IF(K25=$V$13,$U$13,IF(K25=$V$14,$U$14,IF(K25=$V$15,$U$15,IF(K25=$V$16,$U$16,IF(K25=$V$17,$U$17,IF(K25=$V$18,$U$18,IF(K25=$V$19,$U$19,IF(K25=$V$20,$U$20,IF(K25=$V$21,$U$21,IF(K25=$V$22,$U$22,IF(K25=$V$23,$U$23,IF(K25=$V$24,$U$24,IF(K25=$V$25,$U$25,IF(K25=$V$26,$U$26,IF(K25=$V$27,$U$27,IF(K25=$V$28,$U$28,IF(K25=$V$29,$U$29,IF(K25=$V$30,$U$30,IF(K25=$V$31,$U$31,""))))))))))))))))))))))))))</f>
        <v/>
      </c>
      <c r="BV25" s="100" t="str">
        <f>IF(K25="","",IF(K25=$Z$7,$Y$7,IF(K25=$Z$8,$Y$8,IF(K25=$Z$9,$Y$9,IF(K25=$Z$10,$Y$10,IF(K25=$Z$11,$Y$11,IF(K25=$Z$12,$Y$12,IF(K25=$Z$13,$Y$13,IF(K25=$Z$14,$Y$14,IF(K25=$Z$15,$Y$15,IF(K25=$Z$16,$Y$16,IF(K25=$Z$17,$Y$17,IF(K25=$Z$18,$Y$18,IF(K25=$Z$19,$Y$19,IF(K25=$Z$20,$Y$20,IF(K25=$Z$21,$Y$21,IF(K25=$Z$22,$Y$22,IF(K25=$Z$23,$Y$23,IF(K25=$Z$24,$Y$24,IF(K25=$Z$25,$Y$25,IF(K25=$Z$26,$Y$26,IF(K25=$Z$27,$Y$27,IF(K25=$Z$28,$Y$28,IF(K25=$Z$29,$Y$29,IF(K25=$Z$30,$Y$30,IF(K25=$Z$31,$Y$31,""))))))))))))))))))))))))))</f>
        <v/>
      </c>
      <c r="BW25" s="101" t="str">
        <f>IF(K25="","",IF(K25=$AE$7,$AD$7,IF(K25=$AE$8,$AD$8,IF(K25=$AE$9,$AD$9,IF(K25=$AE$10,$AD$10,IF(K25=$AE$11,$AD$11,IF(K25=$AE$12,$AD$12,IF(K25=$AE$13,$AD$13,IF(K25=$AE$14,$AD$14,IF(K25=$AE$15,$AD$15,IF(K25=$AE$16,$AD$16,IF(K25=$AE$17,$AD$17,IF(K25=$AE$18,$AD$18,IF(K25=$AE$19,$AD$19,IF(K25=$AE$20,$AD$20,IF(K25=$AE$21,$AD$21,IF(K25=$AE$22,$AD$22,IF(K25=$AE$23,$AD$23,IF(K25=$AE$24,$AD$24,IF(K25=$AE$25,$AD$25,IF(K25=$AE$26,$AD$26,IF(K25=$AE$27,$AD$27,IF(K25=$AE$28,$AD$28,IF(K25=$AE$29,$AD$29,IF(K25=$AE$30,$AD$30,IF(K25=$AE$31,$AD$31,""))))))))))))))))))))))))))</f>
        <v/>
      </c>
      <c r="BX25" s="101" t="str">
        <f>IF(K25="","",IF(K25=$AI$7,$AH$7,IF(K25=$AI$8,$AH$8,IF(K25=$AI$9,$AH$9,IF(K25=$AI$10,$AH$10,IF(K25=$AI$11,$AH$11,IF(K25=$AI$12,$AH$12,IF(K25=$AI$13,$AH$13,IF(K25=$AI$14,$AH$14,IF(K25=$AI$15,$AH$15,IF(K25=$AI$16,$AH$16,IF(K25=$AI$17,$AH$17,IF(K25=$AI$18,$AH$18,IF(K25=$AI$19,$AH$19,IF(K25=$AI$20,$AH$20,IF(K25=$AI$21,$AH$21,IF(K25=$AI$22,$AH$22,IF(K25=$AI$23,$AH$23,IF(K25=$AI$24,$AH$24,IF(K25=$AI$25,$AH$25,IF(K25=$AI$26,$AH$26,IF(K25=$AI$27,$AH$27,IF(K25=$AI$28,$AH$28,IF(K25=$AI$29,$AH$29,IF(K25=$AI$30,$AH$30,IF(K25=$AI$31,$AH$31,""))))))))))))))))))))))))))</f>
        <v/>
      </c>
      <c r="BY25" s="102" t="str">
        <f>IF(K25="","",IF(K25=$AM$7,$AL$7,IF(K25=$AM$8,$AL$8,IF(K25=$AM$9,$AL$9,IF(K25=$AM$10,$AL$10,IF(K25=$AM$11,$AL$11,IF(K25=$AM$12,$AL$12,IF(K25=$AM$13,$AL$13,IF(K25=$AM$14,$AL$14,IF(K25=$AM$15,$AL$15,IF(K25=$AM$16,$AL$16,IF(K25=$AM$17,$AL$17,IF(K25=$AM$18,$AL$18,IF(K25=$AM$19,$AL$19,IF(K25=$AM$20,$AL$20,IF(K25=$AM$21,$AL$21,IF(K25=$AM$22,$AL$22,IF(K25=$AM$23,$AL$23,IF(K25=$AM$24,$AL$24,IF(K25=$AM$25,$AL$25,IF(K25=$AM$26,$AL$26,IF(K25=$AM$27,$AL$27,IF(K25=$AM$28,$AL$28,IF(K25=$AM$29,$AL$29,IF(K25=$AM$30,$AL$30,IF(K25=$AM$31,$AL$31,""))))))))))))))))))))))))))</f>
        <v/>
      </c>
      <c r="BZ25" s="99" t="str">
        <f t="shared" si="37"/>
        <v/>
      </c>
      <c r="CA25" s="100" t="str">
        <f t="shared" si="38"/>
        <v/>
      </c>
      <c r="CB25" s="100" t="str">
        <f t="shared" si="39"/>
        <v/>
      </c>
      <c r="CC25" s="101" t="str">
        <f t="shared" si="40"/>
        <v/>
      </c>
      <c r="CD25" s="101" t="str">
        <f t="shared" si="41"/>
        <v/>
      </c>
      <c r="CE25" s="102" t="str">
        <f t="shared" si="42"/>
        <v/>
      </c>
      <c r="CF25" s="99" t="str">
        <f t="shared" si="43"/>
        <v/>
      </c>
      <c r="CG25" s="100" t="str">
        <f t="shared" si="44"/>
        <v/>
      </c>
      <c r="CH25" s="100" t="str">
        <f t="shared" si="45"/>
        <v/>
      </c>
      <c r="CI25" s="101" t="str">
        <f t="shared" si="46"/>
        <v/>
      </c>
      <c r="CJ25" s="101" t="str">
        <f t="shared" si="47"/>
        <v/>
      </c>
      <c r="CK25" s="102" t="str">
        <f t="shared" si="48"/>
        <v/>
      </c>
      <c r="CL25" s="15"/>
      <c r="CM25" s="26" t="str">
        <f t="shared" si="97"/>
        <v/>
      </c>
      <c r="CN25" s="27" t="str">
        <f t="shared" si="49"/>
        <v/>
      </c>
      <c r="CO25" s="27" t="str">
        <f t="shared" si="50"/>
        <v/>
      </c>
      <c r="CP25" s="27" t="str">
        <f t="shared" si="51"/>
        <v/>
      </c>
      <c r="CQ25" s="27" t="str">
        <f t="shared" si="52"/>
        <v/>
      </c>
      <c r="CR25" s="27" t="str">
        <f t="shared" si="53"/>
        <v/>
      </c>
      <c r="CS25" s="27" t="str">
        <f t="shared" si="54"/>
        <v/>
      </c>
      <c r="CT25" s="27" t="str">
        <f t="shared" si="55"/>
        <v/>
      </c>
      <c r="CU25" s="27" t="str">
        <f t="shared" si="56"/>
        <v/>
      </c>
      <c r="CV25" s="27" t="str">
        <f t="shared" si="57"/>
        <v/>
      </c>
      <c r="CW25" s="27" t="str">
        <f t="shared" si="58"/>
        <v/>
      </c>
      <c r="CX25" s="27" t="str">
        <f t="shared" si="59"/>
        <v/>
      </c>
      <c r="CY25" s="27" t="str">
        <f t="shared" si="60"/>
        <v/>
      </c>
      <c r="CZ25" s="27" t="str">
        <f t="shared" si="61"/>
        <v/>
      </c>
      <c r="DA25" s="27" t="str">
        <f t="shared" si="62"/>
        <v/>
      </c>
      <c r="DB25" s="27" t="str">
        <f t="shared" si="63"/>
        <v/>
      </c>
      <c r="DC25" s="27" t="str">
        <f t="shared" si="64"/>
        <v/>
      </c>
      <c r="DD25" s="27" t="str">
        <f t="shared" si="65"/>
        <v/>
      </c>
      <c r="DE25" s="27" t="str">
        <f t="shared" si="66"/>
        <v/>
      </c>
      <c r="DF25" s="27" t="str">
        <f t="shared" si="67"/>
        <v/>
      </c>
      <c r="DG25" s="27" t="str">
        <f t="shared" si="68"/>
        <v/>
      </c>
      <c r="DH25" s="27" t="str">
        <f t="shared" si="69"/>
        <v/>
      </c>
      <c r="DI25" s="27" t="str">
        <f t="shared" si="70"/>
        <v/>
      </c>
      <c r="DJ25" s="27" t="str">
        <f t="shared" si="71"/>
        <v/>
      </c>
      <c r="DK25" s="27" t="str">
        <f t="shared" si="72"/>
        <v/>
      </c>
      <c r="DL25" s="27" t="str">
        <f t="shared" si="73"/>
        <v/>
      </c>
      <c r="DM25" s="27" t="str">
        <f t="shared" si="74"/>
        <v/>
      </c>
      <c r="DN25" s="27" t="str">
        <f t="shared" si="75"/>
        <v/>
      </c>
      <c r="DO25" s="27" t="str">
        <f t="shared" si="76"/>
        <v/>
      </c>
      <c r="DP25" s="27" t="str">
        <f t="shared" si="77"/>
        <v/>
      </c>
      <c r="DQ25" s="27" t="str">
        <f t="shared" si="78"/>
        <v/>
      </c>
      <c r="DR25" s="27" t="str">
        <f t="shared" si="79"/>
        <v/>
      </c>
      <c r="DS25" s="27" t="str">
        <f t="shared" si="80"/>
        <v/>
      </c>
      <c r="DT25" s="27" t="str">
        <f t="shared" si="81"/>
        <v/>
      </c>
      <c r="DU25" s="27" t="str">
        <f t="shared" si="82"/>
        <v/>
      </c>
      <c r="DV25" s="27" t="str">
        <f t="shared" si="83"/>
        <v/>
      </c>
      <c r="DW25" s="27" t="str">
        <f t="shared" si="84"/>
        <v/>
      </c>
      <c r="DX25" s="27" t="str">
        <f t="shared" si="85"/>
        <v/>
      </c>
      <c r="DY25" s="27" t="str">
        <f t="shared" si="86"/>
        <v/>
      </c>
      <c r="DZ25" s="27" t="str">
        <f t="shared" si="87"/>
        <v/>
      </c>
      <c r="EA25" s="27" t="str">
        <f t="shared" si="88"/>
        <v/>
      </c>
      <c r="EB25" s="27" t="str">
        <f t="shared" si="89"/>
        <v/>
      </c>
      <c r="EC25" s="27" t="str">
        <f t="shared" si="90"/>
        <v/>
      </c>
      <c r="ED25" s="27" t="str">
        <f t="shared" si="91"/>
        <v/>
      </c>
      <c r="EE25" s="27" t="str">
        <f t="shared" si="92"/>
        <v/>
      </c>
      <c r="EF25" s="27" t="str">
        <f t="shared" si="93"/>
        <v/>
      </c>
      <c r="EG25" s="27" t="str">
        <f t="shared" si="94"/>
        <v/>
      </c>
      <c r="EH25" s="27" t="str">
        <f t="shared" si="95"/>
        <v/>
      </c>
      <c r="EI25" s="33"/>
      <c r="EJ25" s="17">
        <f t="shared" si="98"/>
        <v>0</v>
      </c>
      <c r="EK25" s="15"/>
      <c r="EL25" s="28" t="str">
        <f t="shared" si="105"/>
        <v/>
      </c>
      <c r="EM25" s="29" t="str">
        <f t="shared" si="105"/>
        <v/>
      </c>
      <c r="EN25" s="29" t="str">
        <f t="shared" si="105"/>
        <v/>
      </c>
      <c r="EO25" s="29" t="str">
        <f t="shared" si="105"/>
        <v/>
      </c>
      <c r="EP25" s="29" t="str">
        <f t="shared" si="105"/>
        <v/>
      </c>
      <c r="EQ25" s="29" t="str">
        <f t="shared" si="105"/>
        <v/>
      </c>
      <c r="ER25" s="29" t="str">
        <f t="shared" si="105"/>
        <v/>
      </c>
      <c r="ES25" s="29" t="str">
        <f t="shared" si="105"/>
        <v/>
      </c>
      <c r="ET25" s="29" t="str">
        <f t="shared" si="105"/>
        <v/>
      </c>
      <c r="EU25" s="29" t="str">
        <f t="shared" si="105"/>
        <v/>
      </c>
      <c r="EV25" s="29" t="str">
        <f t="shared" si="105"/>
        <v/>
      </c>
      <c r="EW25" s="29" t="str">
        <f t="shared" si="105"/>
        <v/>
      </c>
      <c r="EX25" s="29" t="str">
        <f t="shared" si="105"/>
        <v/>
      </c>
      <c r="EY25" s="29" t="str">
        <f t="shared" si="105"/>
        <v/>
      </c>
      <c r="EZ25" s="29" t="str">
        <f t="shared" si="105"/>
        <v/>
      </c>
      <c r="FA25" s="29" t="str">
        <f t="shared" si="102"/>
        <v/>
      </c>
      <c r="FB25" s="29" t="str">
        <f t="shared" si="102"/>
        <v/>
      </c>
      <c r="FC25" s="29" t="str">
        <f t="shared" si="102"/>
        <v/>
      </c>
      <c r="FD25" s="29" t="str">
        <f t="shared" si="102"/>
        <v/>
      </c>
      <c r="FE25" s="29" t="str">
        <f t="shared" si="102"/>
        <v/>
      </c>
      <c r="FF25" s="29" t="str">
        <f t="shared" si="102"/>
        <v/>
      </c>
      <c r="FG25" s="29" t="str">
        <f t="shared" si="102"/>
        <v/>
      </c>
      <c r="FH25" s="29" t="str">
        <f t="shared" si="102"/>
        <v/>
      </c>
      <c r="FI25" s="29" t="str">
        <f t="shared" si="102"/>
        <v/>
      </c>
      <c r="FJ25" s="29" t="str">
        <f t="shared" si="102"/>
        <v/>
      </c>
      <c r="FK25" s="29" t="str">
        <f t="shared" si="102"/>
        <v/>
      </c>
      <c r="FL25" s="29" t="str">
        <f t="shared" si="102"/>
        <v/>
      </c>
      <c r="FM25" s="29" t="str">
        <f t="shared" si="102"/>
        <v/>
      </c>
      <c r="FN25" s="29" t="str">
        <f t="shared" si="102"/>
        <v/>
      </c>
      <c r="FO25" s="29" t="str">
        <f t="shared" si="102"/>
        <v/>
      </c>
      <c r="FP25" s="29" t="str">
        <f t="shared" si="102"/>
        <v/>
      </c>
      <c r="FQ25" s="29" t="str">
        <f t="shared" si="103"/>
        <v/>
      </c>
      <c r="FR25" s="29" t="str">
        <f t="shared" si="103"/>
        <v/>
      </c>
      <c r="FS25" s="29" t="str">
        <f t="shared" si="103"/>
        <v/>
      </c>
      <c r="FT25" s="29" t="str">
        <f t="shared" si="103"/>
        <v/>
      </c>
      <c r="FU25" s="29" t="str">
        <f t="shared" si="103"/>
        <v/>
      </c>
      <c r="FV25" s="29" t="str">
        <f t="shared" si="103"/>
        <v/>
      </c>
      <c r="FW25" s="29" t="str">
        <f t="shared" si="103"/>
        <v/>
      </c>
      <c r="FX25" s="29" t="str">
        <f t="shared" si="103"/>
        <v/>
      </c>
      <c r="FY25" s="29" t="str">
        <f t="shared" si="103"/>
        <v/>
      </c>
      <c r="FZ25" s="29" t="str">
        <f t="shared" si="103"/>
        <v/>
      </c>
      <c r="GA25" s="29" t="str">
        <f t="shared" si="103"/>
        <v/>
      </c>
      <c r="GB25" s="29" t="str">
        <f t="shared" si="103"/>
        <v/>
      </c>
      <c r="GC25" s="29" t="str">
        <f t="shared" si="103"/>
        <v/>
      </c>
      <c r="GD25" s="29" t="str">
        <f t="shared" si="103"/>
        <v/>
      </c>
      <c r="GE25" s="29" t="str">
        <f t="shared" si="103"/>
        <v/>
      </c>
      <c r="GF25" s="29" t="str">
        <f t="shared" si="103"/>
        <v/>
      </c>
      <c r="GG25" s="30" t="str">
        <f t="shared" si="104"/>
        <v/>
      </c>
    </row>
    <row r="26" spans="1:199" ht="25.15" customHeight="1" thickTop="1" thickBot="1" x14ac:dyDescent="0.3">
      <c r="A26" s="153"/>
      <c r="B26" s="153"/>
      <c r="C26" s="1"/>
      <c r="D26" s="3"/>
      <c r="E26" s="3" t="s">
        <v>193</v>
      </c>
      <c r="F26" s="3"/>
      <c r="G26" s="3"/>
      <c r="H26" s="3"/>
      <c r="I26" s="3"/>
      <c r="J26" s="3"/>
      <c r="K26" s="3"/>
      <c r="L26" s="3"/>
      <c r="M26" s="3"/>
      <c r="N26" s="137"/>
      <c r="O26" s="37" t="str">
        <f t="shared" si="0"/>
        <v/>
      </c>
      <c r="P26" s="40"/>
      <c r="Q26" s="120"/>
      <c r="R26" s="115"/>
      <c r="S26" s="55">
        <v>20</v>
      </c>
      <c r="T26" s="6"/>
      <c r="U26" s="49"/>
      <c r="V26" s="115"/>
      <c r="W26" s="54">
        <v>15</v>
      </c>
      <c r="X26" s="6"/>
      <c r="Y26" s="125" t="s">
        <v>65</v>
      </c>
      <c r="Z26" s="130"/>
      <c r="AA26" s="63">
        <v>10</v>
      </c>
      <c r="AB26" s="16"/>
      <c r="AC26" s="5">
        <f t="shared" si="99"/>
        <v>20</v>
      </c>
      <c r="AD26" s="49" t="s">
        <v>19</v>
      </c>
      <c r="AE26" s="72" t="s">
        <v>136</v>
      </c>
      <c r="AF26" s="54">
        <v>5</v>
      </c>
      <c r="AG26" s="32">
        <f t="shared" si="100"/>
        <v>45</v>
      </c>
      <c r="AH26" s="66" t="s">
        <v>53</v>
      </c>
      <c r="AI26" s="72" t="s">
        <v>161</v>
      </c>
      <c r="AJ26" s="54">
        <v>5</v>
      </c>
      <c r="AK26" s="32">
        <f t="shared" si="101"/>
        <v>70</v>
      </c>
      <c r="AL26" s="65"/>
      <c r="AM26" s="59"/>
      <c r="AN26" s="54">
        <v>5</v>
      </c>
      <c r="AO26" s="7"/>
      <c r="AP26" s="99" t="str">
        <f t="shared" si="1"/>
        <v/>
      </c>
      <c r="AQ26" s="100" t="str">
        <f t="shared" si="2"/>
        <v/>
      </c>
      <c r="AR26" s="100" t="str">
        <f t="shared" si="3"/>
        <v/>
      </c>
      <c r="AS26" s="101" t="str">
        <f t="shared" si="4"/>
        <v/>
      </c>
      <c r="AT26" s="101" t="str">
        <f t="shared" si="5"/>
        <v/>
      </c>
      <c r="AU26" s="102" t="str">
        <f t="shared" si="6"/>
        <v/>
      </c>
      <c r="AV26" s="99" t="str">
        <f t="shared" si="7"/>
        <v/>
      </c>
      <c r="AW26" s="100" t="str">
        <f t="shared" si="8"/>
        <v/>
      </c>
      <c r="AX26" s="100" t="str">
        <f t="shared" si="9"/>
        <v/>
      </c>
      <c r="AY26" s="101" t="str">
        <f t="shared" si="10"/>
        <v/>
      </c>
      <c r="AZ26" s="101" t="str">
        <f t="shared" si="11"/>
        <v/>
      </c>
      <c r="BA26" s="102" t="str">
        <f t="shared" si="12"/>
        <v/>
      </c>
      <c r="BB26" s="99" t="str">
        <f t="shared" si="13"/>
        <v/>
      </c>
      <c r="BC26" s="100" t="str">
        <f t="shared" si="14"/>
        <v/>
      </c>
      <c r="BD26" s="100" t="str">
        <f t="shared" si="15"/>
        <v/>
      </c>
      <c r="BE26" s="101" t="str">
        <f t="shared" si="16"/>
        <v/>
      </c>
      <c r="BF26" s="101" t="str">
        <f t="shared" si="17"/>
        <v/>
      </c>
      <c r="BG26" s="102" t="str">
        <f t="shared" si="18"/>
        <v/>
      </c>
      <c r="BH26" s="99" t="str">
        <f t="shared" si="19"/>
        <v/>
      </c>
      <c r="BI26" s="100" t="str">
        <f t="shared" si="20"/>
        <v/>
      </c>
      <c r="BJ26" s="100" t="str">
        <f t="shared" si="21"/>
        <v/>
      </c>
      <c r="BK26" s="101" t="str">
        <f t="shared" si="22"/>
        <v/>
      </c>
      <c r="BL26" s="101" t="str">
        <f t="shared" si="23"/>
        <v/>
      </c>
      <c r="BM26" s="102" t="str">
        <f t="shared" si="24"/>
        <v/>
      </c>
      <c r="BN26" s="99" t="str">
        <f t="shared" si="25"/>
        <v/>
      </c>
      <c r="BO26" s="100" t="str">
        <f t="shared" si="26"/>
        <v/>
      </c>
      <c r="BP26" s="100" t="str">
        <f t="shared" si="27"/>
        <v/>
      </c>
      <c r="BQ26" s="101" t="str">
        <f t="shared" si="28"/>
        <v/>
      </c>
      <c r="BR26" s="101" t="str">
        <f t="shared" si="29"/>
        <v/>
      </c>
      <c r="BS26" s="102" t="str">
        <f t="shared" si="30"/>
        <v/>
      </c>
      <c r="BT26" s="99" t="str">
        <f>IF(K26="","",IF(K26=$R$7,$Q$7,IF(K26=$R$8,$Q$8,IF(K26=$R$9,$Q$9,IF(K26=$R$10,$Q$10,IF(K26=$R$11,$Q$11,IF(K26=$R$12,$Q$12,IF(K26=$R$13,$Q$13,IF(K26=$R$14,$Q$14,IF(K26=$R$15,$Q$15,IF(K26=$R$16,$Q$16,IF(K26=$R$17,$Q$17,IF(K26=$R$18,$Q$18,IF(K26=$R$19,$Q$19,IF(K26=$R$20,$Q$20,IF(K26=$R$21,$Q$21,IF(K26=$R$22,$Q$22,IF(K26=$R$23,$Q$23,IF(K26=$R$24,$Q$24,IF(K26=$R$25,$Q$25,IF(K26=$R$26,$Q$26,IF(K26=$R$27,$Q$27,IF(K26=$R$28,$Q$28,IF(K26=$R$29,$Q$29,IF(K26=$R$30,$Q$30,IF(K26=$R$31,$Q$31,""))))))))))))))))))))))))))</f>
        <v/>
      </c>
      <c r="BU26" s="100" t="str">
        <f>IF(K26="","",IF(K26=$V$7,$U$7,IF(K26=$V$8,$U$8,IF(K26=$V$9,$U$9,IF(K26=$V$10,$U$10,IF(K26=$V$11,$U$11,IF(K26=$V$12,$U$12,IF(K26=$V$13,$U$13,IF(K26=$V$14,$U$14,IF(K26=$V$15,$U$15,IF(K26=$V$16,$U$16,IF(K26=$V$17,$U$17,IF(K26=$V$18,$U$18,IF(K26=$V$19,$U$19,IF(K26=$V$20,$U$20,IF(K26=$V$21,$U$21,IF(K26=$V$22,$U$22,IF(K26=$V$23,$U$23,IF(K26=$V$24,$U$24,IF(K26=$V$25,$U$25,IF(K26=$V$26,$U$26,IF(K26=$V$27,$U$27,IF(K26=$V$28,$U$28,IF(K26=$V$29,$U$29,IF(K26=$V$30,$U$30,IF(K26=$V$31,$U$31,""))))))))))))))))))))))))))</f>
        <v/>
      </c>
      <c r="BV26" s="100" t="str">
        <f>IF(K26="","",IF(K26=$Z$7,$Y$7,IF(K26=$Z$8,$Y$8,IF(K26=$Z$9,$Y$9,IF(K26=$Z$10,$Y$10,IF(K26=$Z$11,$Y$11,IF(K26=$Z$12,$Y$12,IF(K26=$Z$13,$Y$13,IF(K26=$Z$14,$Y$14,IF(K26=$Z$15,$Y$15,IF(K26=$Z$16,$Y$16,IF(K26=$Z$17,$Y$17,IF(K26=$Z$18,$Y$18,IF(K26=$Z$19,$Y$19,IF(K26=$Z$20,$Y$20,IF(K26=$Z$21,$Y$21,IF(K26=$Z$22,$Y$22,IF(K26=$Z$23,$Y$23,IF(K26=$Z$24,$Y$24,IF(K26=$Z$25,$Y$25,IF(K26=$Z$26,$Y$26,IF(K26=$Z$27,$Y$27,IF(K26=$Z$28,$Y$28,IF(K26=$Z$29,$Y$29,IF(K26=$Z$30,$Y$30,IF(K26=$Z$31,$Y$31,""))))))))))))))))))))))))))</f>
        <v/>
      </c>
      <c r="BW26" s="101" t="str">
        <f>IF(K26="","",IF(K26=$AE$7,$AD$7,IF(K26=$AE$8,$AD$8,IF(K26=$AE$9,$AD$9,IF(K26=$AE$10,$AD$10,IF(K26=$AE$11,$AD$11,IF(K26=$AE$12,$AD$12,IF(K26=$AE$13,$AD$13,IF(K26=$AE$14,$AD$14,IF(K26=$AE$15,$AD$15,IF(K26=$AE$16,$AD$16,IF(K26=$AE$17,$AD$17,IF(K26=$AE$18,$AD$18,IF(K26=$AE$19,$AD$19,IF(K26=$AE$20,$AD$20,IF(K26=$AE$21,$AD$21,IF(K26=$AE$22,$AD$22,IF(K26=$AE$23,$AD$23,IF(K26=$AE$24,$AD$24,IF(K26=$AE$25,$AD$25,IF(K26=$AE$26,$AD$26,IF(K26=$AE$27,$AD$27,IF(K26=$AE$28,$AD$28,IF(K26=$AE$29,$AD$29,IF(K26=$AE$30,$AD$30,IF(K26=$AE$31,$AD$31,""))))))))))))))))))))))))))</f>
        <v/>
      </c>
      <c r="BX26" s="101" t="str">
        <f>IF(K26="","",IF(K26=$AI$7,$AH$7,IF(K26=$AI$8,$AH$8,IF(K26=$AI$9,$AH$9,IF(K26=$AI$10,$AH$10,IF(K26=$AI$11,$AH$11,IF(K26=$AI$12,$AH$12,IF(K26=$AI$13,$AH$13,IF(K26=$AI$14,$AH$14,IF(K26=$AI$15,$AH$15,IF(K26=$AI$16,$AH$16,IF(K26=$AI$17,$AH$17,IF(K26=$AI$18,$AH$18,IF(K26=$AI$19,$AH$19,IF(K26=$AI$20,$AH$20,IF(K26=$AI$21,$AH$21,IF(K26=$AI$22,$AH$22,IF(K26=$AI$23,$AH$23,IF(K26=$AI$24,$AH$24,IF(K26=$AI$25,$AH$25,IF(K26=$AI$26,$AH$26,IF(K26=$AI$27,$AH$27,IF(K26=$AI$28,$AH$28,IF(K26=$AI$29,$AH$29,IF(K26=$AI$30,$AH$30,IF(K26=$AI$31,$AH$31,""))))))))))))))))))))))))))</f>
        <v/>
      </c>
      <c r="BY26" s="102" t="str">
        <f>IF(K26="","",IF(K26=$AM$7,$AL$7,IF(K26=$AM$8,$AL$8,IF(K26=$AM$9,$AL$9,IF(K26=$AM$10,$AL$10,IF(K26=$AM$11,$AL$11,IF(K26=$AM$12,$AL$12,IF(K26=$AM$13,$AL$13,IF(K26=$AM$14,$AL$14,IF(K26=$AM$15,$AL$15,IF(K26=$AM$16,$AL$16,IF(K26=$AM$17,$AL$17,IF(K26=$AM$18,$AL$18,IF(K26=$AM$19,$AL$19,IF(K26=$AM$20,$AL$20,IF(K26=$AM$21,$AL$21,IF(K26=$AM$22,$AL$22,IF(K26=$AM$23,$AL$23,IF(K26=$AM$24,$AL$24,IF(K26=$AM$25,$AL$25,IF(K26=$AM$26,$AL$26,IF(K26=$AM$27,$AL$27,IF(K26=$AM$28,$AL$28,IF(K26=$AM$29,$AL$29,IF(K26=$AM$30,$AL$30,IF(K26=$AM$31,$AL$31,""))))))))))))))))))))))))))</f>
        <v/>
      </c>
      <c r="BZ26" s="99" t="str">
        <f t="shared" si="37"/>
        <v/>
      </c>
      <c r="CA26" s="100" t="str">
        <f t="shared" si="38"/>
        <v/>
      </c>
      <c r="CB26" s="100" t="str">
        <f t="shared" si="39"/>
        <v/>
      </c>
      <c r="CC26" s="101" t="str">
        <f t="shared" si="40"/>
        <v/>
      </c>
      <c r="CD26" s="101" t="str">
        <f t="shared" si="41"/>
        <v/>
      </c>
      <c r="CE26" s="102" t="str">
        <f t="shared" si="42"/>
        <v/>
      </c>
      <c r="CF26" s="99" t="str">
        <f t="shared" si="43"/>
        <v/>
      </c>
      <c r="CG26" s="100" t="str">
        <f t="shared" si="44"/>
        <v/>
      </c>
      <c r="CH26" s="100" t="str">
        <f t="shared" si="45"/>
        <v/>
      </c>
      <c r="CI26" s="101" t="str">
        <f t="shared" si="46"/>
        <v/>
      </c>
      <c r="CJ26" s="101" t="str">
        <f t="shared" si="47"/>
        <v/>
      </c>
      <c r="CK26" s="102" t="str">
        <f t="shared" si="48"/>
        <v/>
      </c>
      <c r="CL26" s="15"/>
      <c r="CM26" s="26" t="str">
        <f t="shared" si="97"/>
        <v/>
      </c>
      <c r="CN26" s="27" t="str">
        <f t="shared" si="49"/>
        <v/>
      </c>
      <c r="CO26" s="27" t="str">
        <f t="shared" si="50"/>
        <v/>
      </c>
      <c r="CP26" s="27" t="str">
        <f t="shared" si="51"/>
        <v/>
      </c>
      <c r="CQ26" s="27" t="str">
        <f t="shared" si="52"/>
        <v/>
      </c>
      <c r="CR26" s="27" t="str">
        <f t="shared" si="53"/>
        <v/>
      </c>
      <c r="CS26" s="27" t="str">
        <f t="shared" si="54"/>
        <v/>
      </c>
      <c r="CT26" s="27" t="str">
        <f t="shared" si="55"/>
        <v/>
      </c>
      <c r="CU26" s="27" t="str">
        <f t="shared" si="56"/>
        <v/>
      </c>
      <c r="CV26" s="27" t="str">
        <f t="shared" si="57"/>
        <v/>
      </c>
      <c r="CW26" s="27" t="str">
        <f t="shared" si="58"/>
        <v/>
      </c>
      <c r="CX26" s="27" t="str">
        <f t="shared" si="59"/>
        <v/>
      </c>
      <c r="CY26" s="27" t="str">
        <f t="shared" si="60"/>
        <v/>
      </c>
      <c r="CZ26" s="27" t="str">
        <f t="shared" si="61"/>
        <v/>
      </c>
      <c r="DA26" s="27" t="str">
        <f t="shared" si="62"/>
        <v/>
      </c>
      <c r="DB26" s="27" t="str">
        <f t="shared" si="63"/>
        <v/>
      </c>
      <c r="DC26" s="27" t="str">
        <f t="shared" si="64"/>
        <v/>
      </c>
      <c r="DD26" s="27" t="str">
        <f t="shared" si="65"/>
        <v/>
      </c>
      <c r="DE26" s="27" t="str">
        <f t="shared" si="66"/>
        <v/>
      </c>
      <c r="DF26" s="27" t="str">
        <f t="shared" si="67"/>
        <v/>
      </c>
      <c r="DG26" s="27" t="str">
        <f t="shared" si="68"/>
        <v/>
      </c>
      <c r="DH26" s="27" t="str">
        <f t="shared" si="69"/>
        <v/>
      </c>
      <c r="DI26" s="27" t="str">
        <f t="shared" si="70"/>
        <v/>
      </c>
      <c r="DJ26" s="27" t="str">
        <f t="shared" si="71"/>
        <v/>
      </c>
      <c r="DK26" s="27" t="str">
        <f t="shared" si="72"/>
        <v/>
      </c>
      <c r="DL26" s="27" t="str">
        <f t="shared" si="73"/>
        <v/>
      </c>
      <c r="DM26" s="27" t="str">
        <f t="shared" si="74"/>
        <v/>
      </c>
      <c r="DN26" s="27" t="str">
        <f t="shared" si="75"/>
        <v/>
      </c>
      <c r="DO26" s="27" t="str">
        <f t="shared" si="76"/>
        <v/>
      </c>
      <c r="DP26" s="27" t="str">
        <f t="shared" si="77"/>
        <v/>
      </c>
      <c r="DQ26" s="27" t="str">
        <f t="shared" si="78"/>
        <v/>
      </c>
      <c r="DR26" s="27" t="str">
        <f t="shared" si="79"/>
        <v/>
      </c>
      <c r="DS26" s="27" t="str">
        <f t="shared" si="80"/>
        <v/>
      </c>
      <c r="DT26" s="27" t="str">
        <f t="shared" si="81"/>
        <v/>
      </c>
      <c r="DU26" s="27" t="str">
        <f t="shared" si="82"/>
        <v/>
      </c>
      <c r="DV26" s="27" t="str">
        <f t="shared" si="83"/>
        <v/>
      </c>
      <c r="DW26" s="27" t="str">
        <f t="shared" si="84"/>
        <v/>
      </c>
      <c r="DX26" s="27" t="str">
        <f t="shared" si="85"/>
        <v/>
      </c>
      <c r="DY26" s="27" t="str">
        <f t="shared" si="86"/>
        <v/>
      </c>
      <c r="DZ26" s="27" t="str">
        <f t="shared" si="87"/>
        <v/>
      </c>
      <c r="EA26" s="27" t="str">
        <f t="shared" si="88"/>
        <v/>
      </c>
      <c r="EB26" s="27" t="str">
        <f t="shared" si="89"/>
        <v/>
      </c>
      <c r="EC26" s="27" t="str">
        <f t="shared" si="90"/>
        <v/>
      </c>
      <c r="ED26" s="27" t="str">
        <f t="shared" si="91"/>
        <v/>
      </c>
      <c r="EE26" s="27" t="str">
        <f t="shared" si="92"/>
        <v/>
      </c>
      <c r="EF26" s="27" t="str">
        <f t="shared" si="93"/>
        <v/>
      </c>
      <c r="EG26" s="27" t="str">
        <f t="shared" si="94"/>
        <v/>
      </c>
      <c r="EH26" s="27" t="str">
        <f t="shared" si="95"/>
        <v/>
      </c>
      <c r="EI26" s="33"/>
      <c r="EJ26" s="17">
        <f t="shared" si="98"/>
        <v>0</v>
      </c>
      <c r="EK26" s="15"/>
      <c r="EL26" s="28" t="str">
        <f t="shared" si="105"/>
        <v/>
      </c>
      <c r="EM26" s="29" t="str">
        <f t="shared" si="105"/>
        <v/>
      </c>
      <c r="EN26" s="29" t="str">
        <f t="shared" si="105"/>
        <v/>
      </c>
      <c r="EO26" s="29" t="str">
        <f t="shared" si="105"/>
        <v/>
      </c>
      <c r="EP26" s="29" t="str">
        <f t="shared" si="105"/>
        <v/>
      </c>
      <c r="EQ26" s="29" t="str">
        <f t="shared" si="105"/>
        <v/>
      </c>
      <c r="ER26" s="29" t="str">
        <f t="shared" si="105"/>
        <v/>
      </c>
      <c r="ES26" s="29" t="str">
        <f t="shared" si="105"/>
        <v/>
      </c>
      <c r="ET26" s="29" t="str">
        <f t="shared" si="105"/>
        <v/>
      </c>
      <c r="EU26" s="29" t="str">
        <f t="shared" si="105"/>
        <v/>
      </c>
      <c r="EV26" s="29" t="str">
        <f t="shared" si="105"/>
        <v/>
      </c>
      <c r="EW26" s="29" t="str">
        <f t="shared" si="105"/>
        <v/>
      </c>
      <c r="EX26" s="29" t="str">
        <f t="shared" si="105"/>
        <v/>
      </c>
      <c r="EY26" s="29" t="str">
        <f t="shared" si="105"/>
        <v/>
      </c>
      <c r="EZ26" s="29" t="str">
        <f t="shared" si="105"/>
        <v/>
      </c>
      <c r="FA26" s="29" t="str">
        <f t="shared" si="102"/>
        <v/>
      </c>
      <c r="FB26" s="29" t="str">
        <f t="shared" si="102"/>
        <v/>
      </c>
      <c r="FC26" s="29" t="str">
        <f t="shared" si="102"/>
        <v/>
      </c>
      <c r="FD26" s="29" t="str">
        <f t="shared" si="102"/>
        <v/>
      </c>
      <c r="FE26" s="29" t="str">
        <f t="shared" si="102"/>
        <v/>
      </c>
      <c r="FF26" s="29" t="str">
        <f t="shared" si="102"/>
        <v/>
      </c>
      <c r="FG26" s="29" t="str">
        <f t="shared" si="102"/>
        <v/>
      </c>
      <c r="FH26" s="29" t="str">
        <f t="shared" si="102"/>
        <v/>
      </c>
      <c r="FI26" s="29" t="str">
        <f t="shared" si="102"/>
        <v/>
      </c>
      <c r="FJ26" s="29" t="str">
        <f t="shared" si="102"/>
        <v/>
      </c>
      <c r="FK26" s="29" t="str">
        <f t="shared" si="102"/>
        <v/>
      </c>
      <c r="FL26" s="29" t="str">
        <f t="shared" si="102"/>
        <v/>
      </c>
      <c r="FM26" s="29" t="str">
        <f t="shared" si="102"/>
        <v/>
      </c>
      <c r="FN26" s="29" t="str">
        <f t="shared" si="102"/>
        <v/>
      </c>
      <c r="FO26" s="29" t="str">
        <f t="shared" si="102"/>
        <v/>
      </c>
      <c r="FP26" s="29" t="str">
        <f t="shared" si="102"/>
        <v/>
      </c>
      <c r="FQ26" s="29" t="str">
        <f t="shared" si="103"/>
        <v/>
      </c>
      <c r="FR26" s="29" t="str">
        <f t="shared" si="103"/>
        <v/>
      </c>
      <c r="FS26" s="29" t="str">
        <f t="shared" si="103"/>
        <v/>
      </c>
      <c r="FT26" s="29" t="str">
        <f t="shared" si="103"/>
        <v/>
      </c>
      <c r="FU26" s="29" t="str">
        <f t="shared" si="103"/>
        <v/>
      </c>
      <c r="FV26" s="29" t="str">
        <f t="shared" si="103"/>
        <v/>
      </c>
      <c r="FW26" s="29" t="str">
        <f t="shared" si="103"/>
        <v/>
      </c>
      <c r="FX26" s="29" t="str">
        <f t="shared" si="103"/>
        <v/>
      </c>
      <c r="FY26" s="29" t="str">
        <f t="shared" si="103"/>
        <v/>
      </c>
      <c r="FZ26" s="29" t="str">
        <f t="shared" si="103"/>
        <v/>
      </c>
      <c r="GA26" s="29" t="str">
        <f t="shared" si="103"/>
        <v/>
      </c>
      <c r="GB26" s="29" t="str">
        <f t="shared" si="103"/>
        <v/>
      </c>
      <c r="GC26" s="29" t="str">
        <f t="shared" si="103"/>
        <v/>
      </c>
      <c r="GD26" s="29" t="str">
        <f t="shared" si="103"/>
        <v/>
      </c>
      <c r="GE26" s="29" t="str">
        <f t="shared" si="103"/>
        <v/>
      </c>
      <c r="GF26" s="29" t="str">
        <f t="shared" si="103"/>
        <v/>
      </c>
      <c r="GG26" s="30" t="str">
        <f t="shared" si="104"/>
        <v/>
      </c>
    </row>
    <row r="27" spans="1:199" s="34" customFormat="1" ht="25.15" customHeight="1" thickTop="1" thickBot="1" x14ac:dyDescent="0.3">
      <c r="A27" s="152"/>
      <c r="B27" s="153"/>
      <c r="C27" s="140"/>
      <c r="D27" s="3"/>
      <c r="E27" s="3" t="s">
        <v>194</v>
      </c>
      <c r="F27" s="3"/>
      <c r="G27" s="3"/>
      <c r="H27" s="3"/>
      <c r="I27" s="3"/>
      <c r="J27" s="3"/>
      <c r="K27" s="3"/>
      <c r="L27" s="3"/>
      <c r="M27" s="3"/>
      <c r="N27" s="138"/>
      <c r="O27" s="37" t="str">
        <f t="shared" si="0"/>
        <v/>
      </c>
      <c r="P27" s="40"/>
      <c r="Q27" s="120"/>
      <c r="R27" s="115"/>
      <c r="S27" s="55">
        <v>20</v>
      </c>
      <c r="U27" s="49"/>
      <c r="V27" s="115"/>
      <c r="W27" s="55">
        <v>14</v>
      </c>
      <c r="X27" s="2"/>
      <c r="Y27" s="125" t="s">
        <v>169</v>
      </c>
      <c r="Z27" s="130"/>
      <c r="AA27" s="63">
        <v>10</v>
      </c>
      <c r="AC27" s="5">
        <f t="shared" si="99"/>
        <v>21</v>
      </c>
      <c r="AD27" s="114" t="s">
        <v>20</v>
      </c>
      <c r="AE27" s="72" t="s">
        <v>137</v>
      </c>
      <c r="AF27" s="111">
        <v>4</v>
      </c>
      <c r="AG27" s="32">
        <f t="shared" si="100"/>
        <v>46</v>
      </c>
      <c r="AH27" s="66" t="s">
        <v>54</v>
      </c>
      <c r="AI27" s="72"/>
      <c r="AJ27" s="54">
        <v>5</v>
      </c>
      <c r="AK27" s="32">
        <f t="shared" si="101"/>
        <v>71</v>
      </c>
      <c r="AL27" s="51"/>
      <c r="AM27" s="60"/>
      <c r="AN27" s="56">
        <v>5</v>
      </c>
      <c r="AP27" s="99" t="str">
        <f t="shared" si="1"/>
        <v/>
      </c>
      <c r="AQ27" s="100" t="str">
        <f t="shared" si="2"/>
        <v/>
      </c>
      <c r="AR27" s="100" t="str">
        <f t="shared" si="3"/>
        <v/>
      </c>
      <c r="AS27" s="101" t="str">
        <f t="shared" si="4"/>
        <v/>
      </c>
      <c r="AT27" s="101" t="str">
        <f t="shared" si="5"/>
        <v/>
      </c>
      <c r="AU27" s="102" t="str">
        <f t="shared" si="6"/>
        <v/>
      </c>
      <c r="AV27" s="99" t="str">
        <f t="shared" si="7"/>
        <v/>
      </c>
      <c r="AW27" s="100" t="str">
        <f t="shared" si="8"/>
        <v/>
      </c>
      <c r="AX27" s="100" t="str">
        <f t="shared" si="9"/>
        <v/>
      </c>
      <c r="AY27" s="101" t="str">
        <f t="shared" si="10"/>
        <v/>
      </c>
      <c r="AZ27" s="101" t="str">
        <f t="shared" si="11"/>
        <v/>
      </c>
      <c r="BA27" s="102" t="str">
        <f t="shared" si="12"/>
        <v/>
      </c>
      <c r="BB27" s="99" t="str">
        <f t="shared" si="13"/>
        <v/>
      </c>
      <c r="BC27" s="100" t="str">
        <f t="shared" si="14"/>
        <v/>
      </c>
      <c r="BD27" s="100" t="str">
        <f t="shared" si="15"/>
        <v/>
      </c>
      <c r="BE27" s="101" t="str">
        <f t="shared" si="16"/>
        <v/>
      </c>
      <c r="BF27" s="101" t="str">
        <f t="shared" si="17"/>
        <v/>
      </c>
      <c r="BG27" s="102" t="str">
        <f t="shared" si="18"/>
        <v/>
      </c>
      <c r="BH27" s="99" t="str">
        <f t="shared" si="19"/>
        <v/>
      </c>
      <c r="BI27" s="100" t="str">
        <f t="shared" si="20"/>
        <v/>
      </c>
      <c r="BJ27" s="100" t="str">
        <f t="shared" si="21"/>
        <v/>
      </c>
      <c r="BK27" s="101" t="str">
        <f t="shared" si="22"/>
        <v/>
      </c>
      <c r="BL27" s="101" t="str">
        <f t="shared" si="23"/>
        <v/>
      </c>
      <c r="BM27" s="102" t="str">
        <f t="shared" si="24"/>
        <v/>
      </c>
      <c r="BN27" s="99" t="str">
        <f t="shared" si="25"/>
        <v/>
      </c>
      <c r="BO27" s="100" t="str">
        <f t="shared" si="26"/>
        <v/>
      </c>
      <c r="BP27" s="100" t="str">
        <f t="shared" si="27"/>
        <v/>
      </c>
      <c r="BQ27" s="101" t="str">
        <f t="shared" si="28"/>
        <v/>
      </c>
      <c r="BR27" s="101" t="str">
        <f t="shared" si="29"/>
        <v/>
      </c>
      <c r="BS27" s="102" t="str">
        <f t="shared" si="30"/>
        <v/>
      </c>
      <c r="BT27" s="99" t="str">
        <f>IF(K27="","",IF(K27=$R$7,$Q$7,IF(K27=$R$8,$Q$8,IF(K27=$R$9,$Q$9,IF(K27=$R$10,$Q$10,IF(K27=$R$11,$Q$11,IF(K27=$R$12,$Q$12,IF(K27=$R$13,$Q$13,IF(K27=$R$14,$Q$14,IF(K27=$R$15,$Q$15,IF(K27=$R$16,$Q$16,IF(K27=$R$17,$Q$17,IF(K27=$R$18,$Q$18,IF(K27=$R$19,$Q$19,IF(K27=$R$20,$Q$20,IF(K27=$R$21,$Q$21,IF(K27=$R$22,$Q$22,IF(K27=$R$23,$Q$23,IF(K27=$R$24,$Q$24,IF(K27=$R$25,$Q$25,IF(K27=$R$26,$Q$26,IF(K27=$R$27,$Q$27,IF(K27=$R$28,$Q$28,IF(K27=$R$29,$Q$29,IF(K27=$R$30,$Q$30,IF(K27=$R$31,$Q$31,""))))))))))))))))))))))))))</f>
        <v/>
      </c>
      <c r="BU27" s="100" t="str">
        <f>IF(K27="","",IF(K27=$V$7,$U$7,IF(K27=$V$8,$U$8,IF(K27=$V$9,$U$9,IF(K27=$V$10,$U$10,IF(K27=$V$11,$U$11,IF(K27=$V$12,$U$12,IF(K27=$V$13,$U$13,IF(K27=$V$14,$U$14,IF(K27=$V$15,$U$15,IF(K27=$V$16,$U$16,IF(K27=$V$17,$U$17,IF(K27=$V$18,$U$18,IF(K27=$V$19,$U$19,IF(K27=$V$20,$U$20,IF(K27=$V$21,$U$21,IF(K27=$V$22,$U$22,IF(K27=$V$23,$U$23,IF(K27=$V$24,$U$24,IF(K27=$V$25,$U$25,IF(K27=$V$26,$U$26,IF(K27=$V$27,$U$27,IF(K27=$V$28,$U$28,IF(K27=$V$29,$U$29,IF(K27=$V$30,$U$30,IF(K27=$V$31,$U$31,""))))))))))))))))))))))))))</f>
        <v/>
      </c>
      <c r="BV27" s="100" t="str">
        <f>IF(K27="","",IF(K27=$Z$7,$Y$7,IF(K27=$Z$8,$Y$8,IF(K27=$Z$9,$Y$9,IF(K27=$Z$10,$Y$10,IF(K27=$Z$11,$Y$11,IF(K27=$Z$12,$Y$12,IF(K27=$Z$13,$Y$13,IF(K27=$Z$14,$Y$14,IF(K27=$Z$15,$Y$15,IF(K27=$Z$16,$Y$16,IF(K27=$Z$17,$Y$17,IF(K27=$Z$18,$Y$18,IF(K27=$Z$19,$Y$19,IF(K27=$Z$20,$Y$20,IF(K27=$Z$21,$Y$21,IF(K27=$Z$22,$Y$22,IF(K27=$Z$23,$Y$23,IF(K27=$Z$24,$Y$24,IF(K27=$Z$25,$Y$25,IF(K27=$Z$26,$Y$26,IF(K27=$Z$27,$Y$27,IF(K27=$Z$28,$Y$28,IF(K27=$Z$29,$Y$29,IF(K27=$Z$30,$Y$30,IF(K27=$Z$31,$Y$31,""))))))))))))))))))))))))))</f>
        <v/>
      </c>
      <c r="BW27" s="101" t="str">
        <f>IF(K27="","",IF(K27=$AE$7,$AD$7,IF(K27=$AE$8,$AD$8,IF(K27=$AE$9,$AD$9,IF(K27=$AE$10,$AD$10,IF(K27=$AE$11,$AD$11,IF(K27=$AE$12,$AD$12,IF(K27=$AE$13,$AD$13,IF(K27=$AE$14,$AD$14,IF(K27=$AE$15,$AD$15,IF(K27=$AE$16,$AD$16,IF(K27=$AE$17,$AD$17,IF(K27=$AE$18,$AD$18,IF(K27=$AE$19,$AD$19,IF(K27=$AE$20,$AD$20,IF(K27=$AE$21,$AD$21,IF(K27=$AE$22,$AD$22,IF(K27=$AE$23,$AD$23,IF(K27=$AE$24,$AD$24,IF(K27=$AE$25,$AD$25,IF(K27=$AE$26,$AD$26,IF(K27=$AE$27,$AD$27,IF(K27=$AE$28,$AD$28,IF(K27=$AE$29,$AD$29,IF(K27=$AE$30,$AD$30,IF(K27=$AE$31,$AD$31,""))))))))))))))))))))))))))</f>
        <v/>
      </c>
      <c r="BX27" s="101" t="str">
        <f>IF(K27="","",IF(K27=$AI$7,$AH$7,IF(K27=$AI$8,$AH$8,IF(K27=$AI$9,$AH$9,IF(K27=$AI$10,$AH$10,IF(K27=$AI$11,$AH$11,IF(K27=$AI$12,$AH$12,IF(K27=$AI$13,$AH$13,IF(K27=$AI$14,$AH$14,IF(K27=$AI$15,$AH$15,IF(K27=$AI$16,$AH$16,IF(K27=$AI$17,$AH$17,IF(K27=$AI$18,$AH$18,IF(K27=$AI$19,$AH$19,IF(K27=$AI$20,$AH$20,IF(K27=$AI$21,$AH$21,IF(K27=$AI$22,$AH$22,IF(K27=$AI$23,$AH$23,IF(K27=$AI$24,$AH$24,IF(K27=$AI$25,$AH$25,IF(K27=$AI$26,$AH$26,IF(K27=$AI$27,$AH$27,IF(K27=$AI$28,$AH$28,IF(K27=$AI$29,$AH$29,IF(K27=$AI$30,$AH$30,IF(K27=$AI$31,$AH$31,""))))))))))))))))))))))))))</f>
        <v/>
      </c>
      <c r="BY27" s="102" t="str">
        <f>IF(K27="","",IF(K27=$AM$7,$AL$7,IF(K27=$AM$8,$AL$8,IF(K27=$AM$9,$AL$9,IF(K27=$AM$10,$AL$10,IF(K27=$AM$11,$AL$11,IF(K27=$AM$12,$AL$12,IF(K27=$AM$13,$AL$13,IF(K27=$AM$14,$AL$14,IF(K27=$AM$15,$AL$15,IF(K27=$AM$16,$AL$16,IF(K27=$AM$17,$AL$17,IF(K27=$AM$18,$AL$18,IF(K27=$AM$19,$AL$19,IF(K27=$AM$20,$AL$20,IF(K27=$AM$21,$AL$21,IF(K27=$AM$22,$AL$22,IF(K27=$AM$23,$AL$23,IF(K27=$AM$24,$AL$24,IF(K27=$AM$25,$AL$25,IF(K27=$AM$26,$AL$26,IF(K27=$AM$27,$AL$27,IF(K27=$AM$28,$AL$28,IF(K27=$AM$29,$AL$29,IF(K27=$AM$30,$AL$30,IF(K27=$AM$31,$AL$31,""))))))))))))))))))))))))))</f>
        <v/>
      </c>
      <c r="BZ27" s="99" t="str">
        <f t="shared" si="37"/>
        <v/>
      </c>
      <c r="CA27" s="100" t="str">
        <f t="shared" si="38"/>
        <v/>
      </c>
      <c r="CB27" s="100" t="str">
        <f t="shared" si="39"/>
        <v/>
      </c>
      <c r="CC27" s="101" t="str">
        <f t="shared" si="40"/>
        <v/>
      </c>
      <c r="CD27" s="101" t="str">
        <f t="shared" si="41"/>
        <v/>
      </c>
      <c r="CE27" s="102" t="str">
        <f t="shared" si="42"/>
        <v/>
      </c>
      <c r="CF27" s="99" t="str">
        <f t="shared" si="43"/>
        <v/>
      </c>
      <c r="CG27" s="100" t="str">
        <f t="shared" si="44"/>
        <v/>
      </c>
      <c r="CH27" s="100" t="str">
        <f t="shared" si="45"/>
        <v/>
      </c>
      <c r="CI27" s="101" t="str">
        <f t="shared" si="46"/>
        <v/>
      </c>
      <c r="CJ27" s="101" t="str">
        <f t="shared" si="47"/>
        <v/>
      </c>
      <c r="CK27" s="102" t="str">
        <f t="shared" si="48"/>
        <v/>
      </c>
      <c r="CL27" s="19"/>
      <c r="CM27" s="26" t="str">
        <f t="shared" si="97"/>
        <v/>
      </c>
      <c r="CN27" s="27" t="str">
        <f t="shared" si="49"/>
        <v/>
      </c>
      <c r="CO27" s="27" t="str">
        <f t="shared" si="50"/>
        <v/>
      </c>
      <c r="CP27" s="27" t="str">
        <f t="shared" si="51"/>
        <v/>
      </c>
      <c r="CQ27" s="27" t="str">
        <f t="shared" si="52"/>
        <v/>
      </c>
      <c r="CR27" s="27" t="str">
        <f t="shared" si="53"/>
        <v/>
      </c>
      <c r="CS27" s="27" t="str">
        <f t="shared" si="54"/>
        <v/>
      </c>
      <c r="CT27" s="27" t="str">
        <f t="shared" si="55"/>
        <v/>
      </c>
      <c r="CU27" s="27" t="str">
        <f t="shared" si="56"/>
        <v/>
      </c>
      <c r="CV27" s="27" t="str">
        <f t="shared" si="57"/>
        <v/>
      </c>
      <c r="CW27" s="27" t="str">
        <f t="shared" si="58"/>
        <v/>
      </c>
      <c r="CX27" s="27" t="str">
        <f t="shared" si="59"/>
        <v/>
      </c>
      <c r="CY27" s="27" t="str">
        <f t="shared" si="60"/>
        <v/>
      </c>
      <c r="CZ27" s="27" t="str">
        <f t="shared" si="61"/>
        <v/>
      </c>
      <c r="DA27" s="27" t="str">
        <f t="shared" si="62"/>
        <v/>
      </c>
      <c r="DB27" s="27" t="str">
        <f t="shared" si="63"/>
        <v/>
      </c>
      <c r="DC27" s="27" t="str">
        <f t="shared" si="64"/>
        <v/>
      </c>
      <c r="DD27" s="27" t="str">
        <f t="shared" si="65"/>
        <v/>
      </c>
      <c r="DE27" s="27" t="str">
        <f t="shared" si="66"/>
        <v/>
      </c>
      <c r="DF27" s="27" t="str">
        <f t="shared" si="67"/>
        <v/>
      </c>
      <c r="DG27" s="27" t="str">
        <f t="shared" si="68"/>
        <v/>
      </c>
      <c r="DH27" s="27" t="str">
        <f t="shared" si="69"/>
        <v/>
      </c>
      <c r="DI27" s="27" t="str">
        <f t="shared" si="70"/>
        <v/>
      </c>
      <c r="DJ27" s="27" t="str">
        <f t="shared" si="71"/>
        <v/>
      </c>
      <c r="DK27" s="27" t="str">
        <f t="shared" si="72"/>
        <v/>
      </c>
      <c r="DL27" s="27" t="str">
        <f t="shared" si="73"/>
        <v/>
      </c>
      <c r="DM27" s="27" t="str">
        <f t="shared" si="74"/>
        <v/>
      </c>
      <c r="DN27" s="27" t="str">
        <f t="shared" si="75"/>
        <v/>
      </c>
      <c r="DO27" s="27" t="str">
        <f t="shared" si="76"/>
        <v/>
      </c>
      <c r="DP27" s="27" t="str">
        <f t="shared" si="77"/>
        <v/>
      </c>
      <c r="DQ27" s="27" t="str">
        <f t="shared" si="78"/>
        <v/>
      </c>
      <c r="DR27" s="27" t="str">
        <f t="shared" si="79"/>
        <v/>
      </c>
      <c r="DS27" s="27" t="str">
        <f t="shared" si="80"/>
        <v/>
      </c>
      <c r="DT27" s="27" t="str">
        <f t="shared" si="81"/>
        <v/>
      </c>
      <c r="DU27" s="27" t="str">
        <f t="shared" si="82"/>
        <v/>
      </c>
      <c r="DV27" s="27" t="str">
        <f t="shared" si="83"/>
        <v/>
      </c>
      <c r="DW27" s="27" t="str">
        <f t="shared" si="84"/>
        <v/>
      </c>
      <c r="DX27" s="27" t="str">
        <f t="shared" si="85"/>
        <v/>
      </c>
      <c r="DY27" s="27" t="str">
        <f t="shared" si="86"/>
        <v/>
      </c>
      <c r="DZ27" s="27" t="str">
        <f t="shared" si="87"/>
        <v/>
      </c>
      <c r="EA27" s="27" t="str">
        <f t="shared" si="88"/>
        <v/>
      </c>
      <c r="EB27" s="27" t="str">
        <f t="shared" si="89"/>
        <v/>
      </c>
      <c r="EC27" s="27" t="str">
        <f t="shared" si="90"/>
        <v/>
      </c>
      <c r="ED27" s="27" t="str">
        <f t="shared" si="91"/>
        <v/>
      </c>
      <c r="EE27" s="27" t="str">
        <f t="shared" si="92"/>
        <v/>
      </c>
      <c r="EF27" s="27" t="str">
        <f t="shared" si="93"/>
        <v/>
      </c>
      <c r="EG27" s="27" t="str">
        <f t="shared" si="94"/>
        <v/>
      </c>
      <c r="EH27" s="27" t="str">
        <f t="shared" si="95"/>
        <v/>
      </c>
      <c r="EI27" s="33"/>
      <c r="EJ27" s="17">
        <f t="shared" si="98"/>
        <v>0</v>
      </c>
      <c r="EK27" s="19"/>
      <c r="EL27" s="28" t="str">
        <f t="shared" si="105"/>
        <v/>
      </c>
      <c r="EM27" s="29" t="str">
        <f t="shared" si="105"/>
        <v/>
      </c>
      <c r="EN27" s="29" t="str">
        <f t="shared" si="105"/>
        <v/>
      </c>
      <c r="EO27" s="29" t="str">
        <f t="shared" si="105"/>
        <v/>
      </c>
      <c r="EP27" s="29" t="str">
        <f t="shared" si="105"/>
        <v/>
      </c>
      <c r="EQ27" s="29" t="str">
        <f t="shared" si="105"/>
        <v/>
      </c>
      <c r="ER27" s="29" t="str">
        <f t="shared" si="105"/>
        <v/>
      </c>
      <c r="ES27" s="29" t="str">
        <f t="shared" si="105"/>
        <v/>
      </c>
      <c r="ET27" s="29" t="str">
        <f t="shared" si="105"/>
        <v/>
      </c>
      <c r="EU27" s="29" t="str">
        <f t="shared" si="105"/>
        <v/>
      </c>
      <c r="EV27" s="29" t="str">
        <f t="shared" si="105"/>
        <v/>
      </c>
      <c r="EW27" s="29" t="str">
        <f t="shared" si="105"/>
        <v/>
      </c>
      <c r="EX27" s="29" t="str">
        <f t="shared" si="105"/>
        <v/>
      </c>
      <c r="EY27" s="29" t="str">
        <f t="shared" si="105"/>
        <v/>
      </c>
      <c r="EZ27" s="29" t="str">
        <f t="shared" si="105"/>
        <v/>
      </c>
      <c r="FA27" s="29" t="str">
        <f t="shared" si="102"/>
        <v/>
      </c>
      <c r="FB27" s="29" t="str">
        <f t="shared" si="102"/>
        <v/>
      </c>
      <c r="FC27" s="29" t="str">
        <f t="shared" si="102"/>
        <v/>
      </c>
      <c r="FD27" s="29" t="str">
        <f t="shared" si="102"/>
        <v/>
      </c>
      <c r="FE27" s="29" t="str">
        <f t="shared" si="102"/>
        <v/>
      </c>
      <c r="FF27" s="29" t="str">
        <f t="shared" si="102"/>
        <v/>
      </c>
      <c r="FG27" s="29" t="str">
        <f t="shared" si="102"/>
        <v/>
      </c>
      <c r="FH27" s="29" t="str">
        <f t="shared" si="102"/>
        <v/>
      </c>
      <c r="FI27" s="29" t="str">
        <f t="shared" si="102"/>
        <v/>
      </c>
      <c r="FJ27" s="29" t="str">
        <f t="shared" si="102"/>
        <v/>
      </c>
      <c r="FK27" s="29" t="str">
        <f t="shared" si="102"/>
        <v/>
      </c>
      <c r="FL27" s="29" t="str">
        <f t="shared" si="102"/>
        <v/>
      </c>
      <c r="FM27" s="29" t="str">
        <f t="shared" si="102"/>
        <v/>
      </c>
      <c r="FN27" s="29" t="str">
        <f t="shared" si="102"/>
        <v/>
      </c>
      <c r="FO27" s="29" t="str">
        <f t="shared" si="102"/>
        <v/>
      </c>
      <c r="FP27" s="29" t="str">
        <f t="shared" si="102"/>
        <v/>
      </c>
      <c r="FQ27" s="29" t="str">
        <f t="shared" si="103"/>
        <v/>
      </c>
      <c r="FR27" s="29" t="str">
        <f t="shared" si="103"/>
        <v/>
      </c>
      <c r="FS27" s="29" t="str">
        <f t="shared" si="103"/>
        <v/>
      </c>
      <c r="FT27" s="29" t="str">
        <f t="shared" si="103"/>
        <v/>
      </c>
      <c r="FU27" s="29" t="str">
        <f t="shared" si="103"/>
        <v/>
      </c>
      <c r="FV27" s="29" t="str">
        <f t="shared" si="103"/>
        <v/>
      </c>
      <c r="FW27" s="29" t="str">
        <f t="shared" si="103"/>
        <v/>
      </c>
      <c r="FX27" s="29" t="str">
        <f t="shared" si="103"/>
        <v/>
      </c>
      <c r="FY27" s="29" t="str">
        <f t="shared" si="103"/>
        <v/>
      </c>
      <c r="FZ27" s="29" t="str">
        <f t="shared" si="103"/>
        <v/>
      </c>
      <c r="GA27" s="29" t="str">
        <f t="shared" si="103"/>
        <v/>
      </c>
      <c r="GB27" s="29" t="str">
        <f t="shared" si="103"/>
        <v/>
      </c>
      <c r="GC27" s="29" t="str">
        <f t="shared" si="103"/>
        <v/>
      </c>
      <c r="GD27" s="29" t="str">
        <f t="shared" si="103"/>
        <v/>
      </c>
      <c r="GE27" s="29" t="str">
        <f t="shared" si="103"/>
        <v/>
      </c>
      <c r="GF27" s="29" t="str">
        <f t="shared" ref="GF27" si="106">MID($CM27,GF$6,1)</f>
        <v/>
      </c>
      <c r="GG27" s="30" t="str">
        <f t="shared" si="104"/>
        <v/>
      </c>
      <c r="GH27" s="19"/>
      <c r="GI27" s="19"/>
      <c r="GJ27" s="19"/>
      <c r="GK27" s="19"/>
      <c r="GL27" s="19"/>
      <c r="GM27" s="19"/>
      <c r="GN27" s="19"/>
      <c r="GO27" s="19"/>
      <c r="GP27" s="19"/>
      <c r="GQ27" s="19"/>
    </row>
    <row r="28" spans="1:199" s="34" customFormat="1" ht="25.15" customHeight="1" thickTop="1" thickBot="1" x14ac:dyDescent="0.3">
      <c r="A28" s="76"/>
      <c r="B28" s="153"/>
      <c r="C28" s="3"/>
      <c r="D28" s="140" t="s">
        <v>185</v>
      </c>
      <c r="E28" s="3" t="s">
        <v>196</v>
      </c>
      <c r="F28" s="3"/>
      <c r="G28" s="3"/>
      <c r="H28" s="3"/>
      <c r="I28" s="3"/>
      <c r="J28" s="3"/>
      <c r="K28" s="3"/>
      <c r="L28" s="3"/>
      <c r="M28" s="3"/>
      <c r="N28" s="138"/>
      <c r="O28" s="37" t="str">
        <f t="shared" si="0"/>
        <v/>
      </c>
      <c r="P28" s="40"/>
      <c r="Q28" s="119"/>
      <c r="R28" s="116"/>
      <c r="S28" s="55">
        <v>20</v>
      </c>
      <c r="U28" s="49"/>
      <c r="V28" s="115"/>
      <c r="W28" s="55">
        <v>15</v>
      </c>
      <c r="X28" s="2"/>
      <c r="Y28" s="125" t="s">
        <v>170</v>
      </c>
      <c r="Z28" s="130"/>
      <c r="AA28" s="63">
        <v>10</v>
      </c>
      <c r="AC28" s="5">
        <f t="shared" si="99"/>
        <v>22</v>
      </c>
      <c r="AD28" s="114" t="s">
        <v>28</v>
      </c>
      <c r="AE28" s="72" t="s">
        <v>138</v>
      </c>
      <c r="AF28" s="54">
        <v>5</v>
      </c>
      <c r="AG28" s="32">
        <f t="shared" si="100"/>
        <v>47</v>
      </c>
      <c r="AH28" s="66" t="s">
        <v>55</v>
      </c>
      <c r="AI28" s="72"/>
      <c r="AJ28" s="54">
        <v>5</v>
      </c>
      <c r="AK28" s="32">
        <f t="shared" si="101"/>
        <v>72</v>
      </c>
      <c r="AL28" s="51"/>
      <c r="AM28" s="60"/>
      <c r="AN28" s="56">
        <v>5</v>
      </c>
      <c r="AP28" s="99" t="str">
        <f t="shared" si="1"/>
        <v/>
      </c>
      <c r="AQ28" s="100" t="str">
        <f t="shared" si="2"/>
        <v/>
      </c>
      <c r="AR28" s="100" t="str">
        <f t="shared" si="3"/>
        <v/>
      </c>
      <c r="AS28" s="101" t="str">
        <f t="shared" si="4"/>
        <v/>
      </c>
      <c r="AT28" s="101" t="str">
        <f t="shared" si="5"/>
        <v/>
      </c>
      <c r="AU28" s="102" t="str">
        <f t="shared" si="6"/>
        <v/>
      </c>
      <c r="AV28" s="99" t="str">
        <f t="shared" si="7"/>
        <v/>
      </c>
      <c r="AW28" s="100" t="str">
        <f t="shared" si="8"/>
        <v/>
      </c>
      <c r="AX28" s="100" t="str">
        <f t="shared" si="9"/>
        <v/>
      </c>
      <c r="AY28" s="101" t="str">
        <f t="shared" si="10"/>
        <v/>
      </c>
      <c r="AZ28" s="101" t="str">
        <f t="shared" si="11"/>
        <v/>
      </c>
      <c r="BA28" s="102" t="str">
        <f t="shared" si="12"/>
        <v/>
      </c>
      <c r="BB28" s="99" t="str">
        <f t="shared" si="13"/>
        <v/>
      </c>
      <c r="BC28" s="100" t="str">
        <f t="shared" si="14"/>
        <v/>
      </c>
      <c r="BD28" s="100" t="str">
        <f t="shared" si="15"/>
        <v/>
      </c>
      <c r="BE28" s="101" t="str">
        <f t="shared" si="16"/>
        <v/>
      </c>
      <c r="BF28" s="101" t="str">
        <f t="shared" si="17"/>
        <v/>
      </c>
      <c r="BG28" s="102" t="str">
        <f t="shared" si="18"/>
        <v/>
      </c>
      <c r="BH28" s="99" t="str">
        <f t="shared" si="19"/>
        <v/>
      </c>
      <c r="BI28" s="100" t="str">
        <f t="shared" si="20"/>
        <v/>
      </c>
      <c r="BJ28" s="100" t="str">
        <f t="shared" si="21"/>
        <v/>
      </c>
      <c r="BK28" s="101" t="str">
        <f t="shared" si="22"/>
        <v/>
      </c>
      <c r="BL28" s="101" t="str">
        <f t="shared" si="23"/>
        <v/>
      </c>
      <c r="BM28" s="102" t="str">
        <f t="shared" si="24"/>
        <v/>
      </c>
      <c r="BN28" s="99" t="str">
        <f t="shared" si="25"/>
        <v/>
      </c>
      <c r="BO28" s="100" t="str">
        <f t="shared" si="26"/>
        <v/>
      </c>
      <c r="BP28" s="100" t="str">
        <f t="shared" si="27"/>
        <v/>
      </c>
      <c r="BQ28" s="101" t="str">
        <f t="shared" si="28"/>
        <v/>
      </c>
      <c r="BR28" s="101" t="str">
        <f t="shared" si="29"/>
        <v/>
      </c>
      <c r="BS28" s="102" t="str">
        <f t="shared" si="30"/>
        <v/>
      </c>
      <c r="BT28" s="99" t="str">
        <f>IF(K28="","",IF(K28=$R$7,$Q$7,IF(K28=$R$8,$Q$8,IF(K28=$R$9,$Q$9,IF(K28=$R$10,$Q$10,IF(K28=$R$11,$Q$11,IF(K28=$R$12,$Q$12,IF(K28=$R$13,$Q$13,IF(K28=$R$14,$Q$14,IF(K28=$R$15,$Q$15,IF(K28=$R$16,$Q$16,IF(K28=$R$17,$Q$17,IF(K28=$R$18,$Q$18,IF(K28=$R$19,$Q$19,IF(K28=$R$20,$Q$20,IF(K28=$R$21,$Q$21,IF(K28=$R$22,$Q$22,IF(K28=$R$23,$Q$23,IF(K28=$R$24,$Q$24,IF(K28=$R$25,$Q$25,IF(K28=$R$26,$Q$26,IF(K28=$R$27,$Q$27,IF(K28=$R$28,$Q$28,IF(K28=$R$29,$Q$29,IF(K28=$R$30,$Q$30,IF(K28=$R$31,$Q$31,""))))))))))))))))))))))))))</f>
        <v/>
      </c>
      <c r="BU28" s="100" t="str">
        <f>IF(K28="","",IF(K28=$V$7,$U$7,IF(K28=$V$8,$U$8,IF(K28=$V$9,$U$9,IF(K28=$V$10,$U$10,IF(K28=$V$11,$U$11,IF(K28=$V$12,$U$12,IF(K28=$V$13,$U$13,IF(K28=$V$14,$U$14,IF(K28=$V$15,$U$15,IF(K28=$V$16,$U$16,IF(K28=$V$17,$U$17,IF(K28=$V$18,$U$18,IF(K28=$V$19,$U$19,IF(K28=$V$20,$U$20,IF(K28=$V$21,$U$21,IF(K28=$V$22,$U$22,IF(K28=$V$23,$U$23,IF(K28=$V$24,$U$24,IF(K28=$V$25,$U$25,IF(K28=$V$26,$U$26,IF(K28=$V$27,$U$27,IF(K28=$V$28,$U$28,IF(K28=$V$29,$U$29,IF(K28=$V$30,$U$30,IF(K28=$V$31,$U$31,""))))))))))))))))))))))))))</f>
        <v/>
      </c>
      <c r="BV28" s="100" t="str">
        <f>IF(K28="","",IF(K28=$Z$7,$Y$7,IF(K28=$Z$8,$Y$8,IF(K28=$Z$9,$Y$9,IF(K28=$Z$10,$Y$10,IF(K28=$Z$11,$Y$11,IF(K28=$Z$12,$Y$12,IF(K28=$Z$13,$Y$13,IF(K28=$Z$14,$Y$14,IF(K28=$Z$15,$Y$15,IF(K28=$Z$16,$Y$16,IF(K28=$Z$17,$Y$17,IF(K28=$Z$18,$Y$18,IF(K28=$Z$19,$Y$19,IF(K28=$Z$20,$Y$20,IF(K28=$Z$21,$Y$21,IF(K28=$Z$22,$Y$22,IF(K28=$Z$23,$Y$23,IF(K28=$Z$24,$Y$24,IF(K28=$Z$25,$Y$25,IF(K28=$Z$26,$Y$26,IF(K28=$Z$27,$Y$27,IF(K28=$Z$28,$Y$28,IF(K28=$Z$29,$Y$29,IF(K28=$Z$30,$Y$30,IF(K28=$Z$31,$Y$31,""))))))))))))))))))))))))))</f>
        <v/>
      </c>
      <c r="BW28" s="101" t="str">
        <f>IF(K28="","",IF(K28=$AE$7,$AD$7,IF(K28=$AE$8,$AD$8,IF(K28=$AE$9,$AD$9,IF(K28=$AE$10,$AD$10,IF(K28=$AE$11,$AD$11,IF(K28=$AE$12,$AD$12,IF(K28=$AE$13,$AD$13,IF(K28=$AE$14,$AD$14,IF(K28=$AE$15,$AD$15,IF(K28=$AE$16,$AD$16,IF(K28=$AE$17,$AD$17,IF(K28=$AE$18,$AD$18,IF(K28=$AE$19,$AD$19,IF(K28=$AE$20,$AD$20,IF(K28=$AE$21,$AD$21,IF(K28=$AE$22,$AD$22,IF(K28=$AE$23,$AD$23,IF(K28=$AE$24,$AD$24,IF(K28=$AE$25,$AD$25,IF(K28=$AE$26,$AD$26,IF(K28=$AE$27,$AD$27,IF(K28=$AE$28,$AD$28,IF(K28=$AE$29,$AD$29,IF(K28=$AE$30,$AD$30,IF(K28=$AE$31,$AD$31,""))))))))))))))))))))))))))</f>
        <v/>
      </c>
      <c r="BX28" s="101" t="str">
        <f>IF(K28="","",IF(K28=$AI$7,$AH$7,IF(K28=$AI$8,$AH$8,IF(K28=$AI$9,$AH$9,IF(K28=$AI$10,$AH$10,IF(K28=$AI$11,$AH$11,IF(K28=$AI$12,$AH$12,IF(K28=$AI$13,$AH$13,IF(K28=$AI$14,$AH$14,IF(K28=$AI$15,$AH$15,IF(K28=$AI$16,$AH$16,IF(K28=$AI$17,$AH$17,IF(K28=$AI$18,$AH$18,IF(K28=$AI$19,$AH$19,IF(K28=$AI$20,$AH$20,IF(K28=$AI$21,$AH$21,IF(K28=$AI$22,$AH$22,IF(K28=$AI$23,$AH$23,IF(K28=$AI$24,$AH$24,IF(K28=$AI$25,$AH$25,IF(K28=$AI$26,$AH$26,IF(K28=$AI$27,$AH$27,IF(K28=$AI$28,$AH$28,IF(K28=$AI$29,$AH$29,IF(K28=$AI$30,$AH$30,IF(K28=$AI$31,$AH$31,""))))))))))))))))))))))))))</f>
        <v/>
      </c>
      <c r="BY28" s="102" t="str">
        <f>IF(K28="","",IF(K28=$AM$7,$AL$7,IF(K28=$AM$8,$AL$8,IF(K28=$AM$9,$AL$9,IF(K28=$AM$10,$AL$10,IF(K28=$AM$11,$AL$11,IF(K28=$AM$12,$AL$12,IF(K28=$AM$13,$AL$13,IF(K28=$AM$14,$AL$14,IF(K28=$AM$15,$AL$15,IF(K28=$AM$16,$AL$16,IF(K28=$AM$17,$AL$17,IF(K28=$AM$18,$AL$18,IF(K28=$AM$19,$AL$19,IF(K28=$AM$20,$AL$20,IF(K28=$AM$21,$AL$21,IF(K28=$AM$22,$AL$22,IF(K28=$AM$23,$AL$23,IF(K28=$AM$24,$AL$24,IF(K28=$AM$25,$AL$25,IF(K28=$AM$26,$AL$26,IF(K28=$AM$27,$AL$27,IF(K28=$AM$28,$AL$28,IF(K28=$AM$29,$AL$29,IF(K28=$AM$30,$AL$30,IF(K28=$AM$31,$AL$31,""))))))))))))))))))))))))))</f>
        <v/>
      </c>
      <c r="BZ28" s="99" t="str">
        <f t="shared" si="37"/>
        <v/>
      </c>
      <c r="CA28" s="100" t="str">
        <f t="shared" si="38"/>
        <v/>
      </c>
      <c r="CB28" s="100" t="str">
        <f t="shared" si="39"/>
        <v/>
      </c>
      <c r="CC28" s="101" t="str">
        <f t="shared" si="40"/>
        <v/>
      </c>
      <c r="CD28" s="101" t="str">
        <f t="shared" si="41"/>
        <v/>
      </c>
      <c r="CE28" s="102" t="str">
        <f t="shared" si="42"/>
        <v/>
      </c>
      <c r="CF28" s="99" t="str">
        <f t="shared" si="43"/>
        <v/>
      </c>
      <c r="CG28" s="100" t="str">
        <f t="shared" si="44"/>
        <v/>
      </c>
      <c r="CH28" s="100" t="str">
        <f t="shared" si="45"/>
        <v/>
      </c>
      <c r="CI28" s="101" t="str">
        <f t="shared" si="46"/>
        <v/>
      </c>
      <c r="CJ28" s="101" t="str">
        <f t="shared" si="47"/>
        <v/>
      </c>
      <c r="CK28" s="102" t="str">
        <f t="shared" si="48"/>
        <v/>
      </c>
      <c r="CL28" s="19"/>
      <c r="CM28" s="26" t="str">
        <f t="shared" si="97"/>
        <v/>
      </c>
      <c r="CN28" s="27" t="str">
        <f t="shared" si="49"/>
        <v/>
      </c>
      <c r="CO28" s="27" t="str">
        <f t="shared" si="50"/>
        <v/>
      </c>
      <c r="CP28" s="27" t="str">
        <f t="shared" si="51"/>
        <v/>
      </c>
      <c r="CQ28" s="27" t="str">
        <f t="shared" si="52"/>
        <v/>
      </c>
      <c r="CR28" s="27" t="str">
        <f t="shared" si="53"/>
        <v/>
      </c>
      <c r="CS28" s="27" t="str">
        <f t="shared" si="54"/>
        <v/>
      </c>
      <c r="CT28" s="27" t="str">
        <f t="shared" si="55"/>
        <v/>
      </c>
      <c r="CU28" s="27" t="str">
        <f t="shared" si="56"/>
        <v/>
      </c>
      <c r="CV28" s="27" t="str">
        <f t="shared" si="57"/>
        <v/>
      </c>
      <c r="CW28" s="27" t="str">
        <f t="shared" si="58"/>
        <v/>
      </c>
      <c r="CX28" s="27" t="str">
        <f t="shared" si="59"/>
        <v/>
      </c>
      <c r="CY28" s="27" t="str">
        <f t="shared" si="60"/>
        <v/>
      </c>
      <c r="CZ28" s="27" t="str">
        <f t="shared" si="61"/>
        <v/>
      </c>
      <c r="DA28" s="27" t="str">
        <f t="shared" si="62"/>
        <v/>
      </c>
      <c r="DB28" s="27" t="str">
        <f t="shared" si="63"/>
        <v/>
      </c>
      <c r="DC28" s="27" t="str">
        <f t="shared" si="64"/>
        <v/>
      </c>
      <c r="DD28" s="27" t="str">
        <f t="shared" si="65"/>
        <v/>
      </c>
      <c r="DE28" s="27" t="str">
        <f t="shared" si="66"/>
        <v/>
      </c>
      <c r="DF28" s="27" t="str">
        <f t="shared" si="67"/>
        <v/>
      </c>
      <c r="DG28" s="27" t="str">
        <f t="shared" si="68"/>
        <v/>
      </c>
      <c r="DH28" s="27" t="str">
        <f t="shared" si="69"/>
        <v/>
      </c>
      <c r="DI28" s="27" t="str">
        <f t="shared" si="70"/>
        <v/>
      </c>
      <c r="DJ28" s="27" t="str">
        <f t="shared" si="71"/>
        <v/>
      </c>
      <c r="DK28" s="27" t="str">
        <f t="shared" si="72"/>
        <v/>
      </c>
      <c r="DL28" s="27" t="str">
        <f t="shared" si="73"/>
        <v/>
      </c>
      <c r="DM28" s="27" t="str">
        <f t="shared" si="74"/>
        <v/>
      </c>
      <c r="DN28" s="27" t="str">
        <f t="shared" si="75"/>
        <v/>
      </c>
      <c r="DO28" s="27" t="str">
        <f t="shared" si="76"/>
        <v/>
      </c>
      <c r="DP28" s="27" t="str">
        <f t="shared" si="77"/>
        <v/>
      </c>
      <c r="DQ28" s="27" t="str">
        <f t="shared" si="78"/>
        <v/>
      </c>
      <c r="DR28" s="27" t="str">
        <f t="shared" si="79"/>
        <v/>
      </c>
      <c r="DS28" s="27" t="str">
        <f t="shared" si="80"/>
        <v/>
      </c>
      <c r="DT28" s="27" t="str">
        <f t="shared" si="81"/>
        <v/>
      </c>
      <c r="DU28" s="27" t="str">
        <f t="shared" si="82"/>
        <v/>
      </c>
      <c r="DV28" s="27" t="str">
        <f t="shared" si="83"/>
        <v/>
      </c>
      <c r="DW28" s="27" t="str">
        <f t="shared" si="84"/>
        <v/>
      </c>
      <c r="DX28" s="27" t="str">
        <f t="shared" si="85"/>
        <v/>
      </c>
      <c r="DY28" s="27" t="str">
        <f t="shared" si="86"/>
        <v/>
      </c>
      <c r="DZ28" s="27" t="str">
        <f t="shared" si="87"/>
        <v/>
      </c>
      <c r="EA28" s="27" t="str">
        <f t="shared" si="88"/>
        <v/>
      </c>
      <c r="EB28" s="27" t="str">
        <f t="shared" si="89"/>
        <v/>
      </c>
      <c r="EC28" s="27" t="str">
        <f t="shared" si="90"/>
        <v/>
      </c>
      <c r="ED28" s="27" t="str">
        <f t="shared" si="91"/>
        <v/>
      </c>
      <c r="EE28" s="27" t="str">
        <f t="shared" si="92"/>
        <v/>
      </c>
      <c r="EF28" s="27" t="str">
        <f t="shared" si="93"/>
        <v/>
      </c>
      <c r="EG28" s="27" t="str">
        <f t="shared" si="94"/>
        <v/>
      </c>
      <c r="EH28" s="27" t="str">
        <f t="shared" si="95"/>
        <v/>
      </c>
      <c r="EI28" s="33"/>
      <c r="EJ28" s="17">
        <f t="shared" si="98"/>
        <v>0</v>
      </c>
      <c r="EK28" s="19"/>
      <c r="EL28" s="28" t="str">
        <f t="shared" si="105"/>
        <v/>
      </c>
      <c r="EM28" s="29" t="str">
        <f t="shared" si="105"/>
        <v/>
      </c>
      <c r="EN28" s="29" t="str">
        <f t="shared" si="105"/>
        <v/>
      </c>
      <c r="EO28" s="29" t="str">
        <f t="shared" si="105"/>
        <v/>
      </c>
      <c r="EP28" s="29" t="str">
        <f t="shared" si="105"/>
        <v/>
      </c>
      <c r="EQ28" s="29" t="str">
        <f t="shared" si="105"/>
        <v/>
      </c>
      <c r="ER28" s="29" t="str">
        <f t="shared" si="105"/>
        <v/>
      </c>
      <c r="ES28" s="29" t="str">
        <f t="shared" si="105"/>
        <v/>
      </c>
      <c r="ET28" s="29" t="str">
        <f t="shared" si="105"/>
        <v/>
      </c>
      <c r="EU28" s="29" t="str">
        <f t="shared" si="105"/>
        <v/>
      </c>
      <c r="EV28" s="29" t="str">
        <f t="shared" si="105"/>
        <v/>
      </c>
      <c r="EW28" s="29" t="str">
        <f t="shared" si="105"/>
        <v/>
      </c>
      <c r="EX28" s="29" t="str">
        <f t="shared" si="105"/>
        <v/>
      </c>
      <c r="EY28" s="29" t="str">
        <f t="shared" si="105"/>
        <v/>
      </c>
      <c r="EZ28" s="29" t="str">
        <f t="shared" si="105"/>
        <v/>
      </c>
      <c r="FA28" s="29" t="str">
        <f t="shared" si="105"/>
        <v/>
      </c>
      <c r="FB28" s="29" t="str">
        <f t="shared" ref="FB28:FQ31" si="107">MID($CM28,FB$6,1)</f>
        <v/>
      </c>
      <c r="FC28" s="29" t="str">
        <f t="shared" si="107"/>
        <v/>
      </c>
      <c r="FD28" s="29" t="str">
        <f t="shared" si="107"/>
        <v/>
      </c>
      <c r="FE28" s="29" t="str">
        <f t="shared" si="107"/>
        <v/>
      </c>
      <c r="FF28" s="29" t="str">
        <f t="shared" si="107"/>
        <v/>
      </c>
      <c r="FG28" s="29" t="str">
        <f t="shared" si="107"/>
        <v/>
      </c>
      <c r="FH28" s="29" t="str">
        <f t="shared" si="107"/>
        <v/>
      </c>
      <c r="FI28" s="29" t="str">
        <f t="shared" si="107"/>
        <v/>
      </c>
      <c r="FJ28" s="29" t="str">
        <f t="shared" si="107"/>
        <v/>
      </c>
      <c r="FK28" s="29" t="str">
        <f t="shared" si="107"/>
        <v/>
      </c>
      <c r="FL28" s="29" t="str">
        <f t="shared" si="107"/>
        <v/>
      </c>
      <c r="FM28" s="29" t="str">
        <f t="shared" si="107"/>
        <v/>
      </c>
      <c r="FN28" s="29" t="str">
        <f t="shared" si="107"/>
        <v/>
      </c>
      <c r="FO28" s="29" t="str">
        <f t="shared" si="107"/>
        <v/>
      </c>
      <c r="FP28" s="29" t="str">
        <f t="shared" si="107"/>
        <v/>
      </c>
      <c r="FQ28" s="29" t="str">
        <f t="shared" si="107"/>
        <v/>
      </c>
      <c r="FR28" s="29" t="str">
        <f t="shared" ref="FR28:GF31" si="108">MID($CM28,FR$6,1)</f>
        <v/>
      </c>
      <c r="FS28" s="29" t="str">
        <f t="shared" si="108"/>
        <v/>
      </c>
      <c r="FT28" s="29" t="str">
        <f t="shared" si="108"/>
        <v/>
      </c>
      <c r="FU28" s="29" t="str">
        <f t="shared" si="108"/>
        <v/>
      </c>
      <c r="FV28" s="29" t="str">
        <f t="shared" si="108"/>
        <v/>
      </c>
      <c r="FW28" s="29" t="str">
        <f t="shared" si="108"/>
        <v/>
      </c>
      <c r="FX28" s="29" t="str">
        <f t="shared" si="108"/>
        <v/>
      </c>
      <c r="FY28" s="29" t="str">
        <f t="shared" si="108"/>
        <v/>
      </c>
      <c r="FZ28" s="29" t="str">
        <f t="shared" si="108"/>
        <v/>
      </c>
      <c r="GA28" s="29" t="str">
        <f t="shared" si="108"/>
        <v/>
      </c>
      <c r="GB28" s="29" t="str">
        <f t="shared" si="108"/>
        <v/>
      </c>
      <c r="GC28" s="29" t="str">
        <f t="shared" si="108"/>
        <v/>
      </c>
      <c r="GD28" s="29" t="str">
        <f t="shared" si="108"/>
        <v/>
      </c>
      <c r="GE28" s="29" t="str">
        <f t="shared" si="108"/>
        <v/>
      </c>
      <c r="GF28" s="29" t="str">
        <f t="shared" si="108"/>
        <v/>
      </c>
      <c r="GG28" s="30" t="str">
        <f t="shared" si="104"/>
        <v/>
      </c>
      <c r="GH28" s="19"/>
      <c r="GI28" s="19"/>
      <c r="GJ28" s="19"/>
      <c r="GK28" s="19"/>
      <c r="GL28" s="19"/>
      <c r="GM28" s="19"/>
      <c r="GN28" s="19"/>
      <c r="GO28" s="19"/>
      <c r="GP28" s="19"/>
      <c r="GQ28" s="19"/>
    </row>
    <row r="29" spans="1:199" s="34" customFormat="1" ht="25.15" customHeight="1" thickTop="1" thickBot="1" x14ac:dyDescent="0.3">
      <c r="A29" s="76"/>
      <c r="B29" s="153"/>
      <c r="C29" s="3"/>
      <c r="D29" s="140" t="s">
        <v>190</v>
      </c>
      <c r="E29" s="3" t="s">
        <v>197</v>
      </c>
      <c r="F29" s="3"/>
      <c r="G29" s="3"/>
      <c r="H29" s="3"/>
      <c r="I29" s="3"/>
      <c r="J29" s="3"/>
      <c r="K29" s="3"/>
      <c r="L29" s="3"/>
      <c r="M29" s="3"/>
      <c r="N29" s="138"/>
      <c r="O29" s="37" t="str">
        <f t="shared" si="0"/>
        <v/>
      </c>
      <c r="P29" s="40"/>
      <c r="Q29" s="49"/>
      <c r="R29" s="116"/>
      <c r="S29" s="55"/>
      <c r="U29" s="49"/>
      <c r="V29" s="115"/>
      <c r="W29" s="55">
        <v>15</v>
      </c>
      <c r="X29" s="2"/>
      <c r="Y29" s="119" t="s">
        <v>171</v>
      </c>
      <c r="Z29" s="130"/>
      <c r="AA29" s="63">
        <v>10</v>
      </c>
      <c r="AC29" s="5">
        <f t="shared" si="99"/>
        <v>23</v>
      </c>
      <c r="AD29" s="114" t="s">
        <v>29</v>
      </c>
      <c r="AE29" s="72" t="s">
        <v>139</v>
      </c>
      <c r="AF29" s="111">
        <v>4</v>
      </c>
      <c r="AG29" s="32">
        <f t="shared" si="100"/>
        <v>48</v>
      </c>
      <c r="AH29" s="66" t="s">
        <v>56</v>
      </c>
      <c r="AI29" s="72"/>
      <c r="AJ29" s="56"/>
      <c r="AK29" s="32">
        <f t="shared" si="101"/>
        <v>73</v>
      </c>
      <c r="AL29" s="51"/>
      <c r="AM29" s="60"/>
      <c r="AN29" s="56">
        <v>5</v>
      </c>
      <c r="AP29" s="99" t="str">
        <f t="shared" si="1"/>
        <v/>
      </c>
      <c r="AQ29" s="100" t="str">
        <f t="shared" si="2"/>
        <v/>
      </c>
      <c r="AR29" s="100" t="str">
        <f t="shared" si="3"/>
        <v/>
      </c>
      <c r="AS29" s="101" t="str">
        <f t="shared" si="4"/>
        <v/>
      </c>
      <c r="AT29" s="101" t="str">
        <f t="shared" si="5"/>
        <v/>
      </c>
      <c r="AU29" s="102" t="str">
        <f t="shared" si="6"/>
        <v/>
      </c>
      <c r="AV29" s="99" t="str">
        <f t="shared" si="7"/>
        <v/>
      </c>
      <c r="AW29" s="100" t="str">
        <f t="shared" si="8"/>
        <v/>
      </c>
      <c r="AX29" s="100" t="str">
        <f t="shared" si="9"/>
        <v/>
      </c>
      <c r="AY29" s="101" t="str">
        <f t="shared" si="10"/>
        <v/>
      </c>
      <c r="AZ29" s="101" t="str">
        <f t="shared" si="11"/>
        <v/>
      </c>
      <c r="BA29" s="102" t="str">
        <f t="shared" si="12"/>
        <v/>
      </c>
      <c r="BB29" s="99" t="str">
        <f t="shared" si="13"/>
        <v/>
      </c>
      <c r="BC29" s="100" t="str">
        <f t="shared" si="14"/>
        <v/>
      </c>
      <c r="BD29" s="100" t="str">
        <f t="shared" si="15"/>
        <v/>
      </c>
      <c r="BE29" s="101" t="str">
        <f t="shared" si="16"/>
        <v/>
      </c>
      <c r="BF29" s="101" t="str">
        <f t="shared" si="17"/>
        <v/>
      </c>
      <c r="BG29" s="102" t="str">
        <f t="shared" si="18"/>
        <v/>
      </c>
      <c r="BH29" s="99" t="str">
        <f t="shared" si="19"/>
        <v/>
      </c>
      <c r="BI29" s="100" t="str">
        <f t="shared" si="20"/>
        <v/>
      </c>
      <c r="BJ29" s="100" t="str">
        <f t="shared" si="21"/>
        <v/>
      </c>
      <c r="BK29" s="101" t="str">
        <f t="shared" si="22"/>
        <v/>
      </c>
      <c r="BL29" s="101" t="str">
        <f t="shared" si="23"/>
        <v/>
      </c>
      <c r="BM29" s="102" t="str">
        <f t="shared" si="24"/>
        <v/>
      </c>
      <c r="BN29" s="99" t="str">
        <f t="shared" si="25"/>
        <v/>
      </c>
      <c r="BO29" s="100" t="str">
        <f t="shared" si="26"/>
        <v/>
      </c>
      <c r="BP29" s="100" t="str">
        <f t="shared" si="27"/>
        <v/>
      </c>
      <c r="BQ29" s="101" t="str">
        <f t="shared" si="28"/>
        <v/>
      </c>
      <c r="BR29" s="101" t="str">
        <f t="shared" si="29"/>
        <v/>
      </c>
      <c r="BS29" s="102" t="str">
        <f t="shared" si="30"/>
        <v/>
      </c>
      <c r="BT29" s="99" t="str">
        <f t="shared" si="31"/>
        <v/>
      </c>
      <c r="BU29" s="100" t="str">
        <f t="shared" si="32"/>
        <v/>
      </c>
      <c r="BV29" s="100" t="str">
        <f t="shared" si="33"/>
        <v/>
      </c>
      <c r="BW29" s="101" t="str">
        <f t="shared" si="34"/>
        <v/>
      </c>
      <c r="BX29" s="101" t="str">
        <f t="shared" si="35"/>
        <v/>
      </c>
      <c r="BY29" s="102" t="str">
        <f t="shared" si="36"/>
        <v/>
      </c>
      <c r="BZ29" s="99" t="str">
        <f t="shared" si="37"/>
        <v/>
      </c>
      <c r="CA29" s="100" t="str">
        <f t="shared" si="38"/>
        <v/>
      </c>
      <c r="CB29" s="100" t="str">
        <f t="shared" si="39"/>
        <v/>
      </c>
      <c r="CC29" s="101" t="str">
        <f t="shared" si="40"/>
        <v/>
      </c>
      <c r="CD29" s="101" t="str">
        <f t="shared" si="41"/>
        <v/>
      </c>
      <c r="CE29" s="102" t="str">
        <f t="shared" si="42"/>
        <v/>
      </c>
      <c r="CF29" s="99" t="str">
        <f t="shared" si="43"/>
        <v/>
      </c>
      <c r="CG29" s="100" t="str">
        <f t="shared" si="44"/>
        <v/>
      </c>
      <c r="CH29" s="100" t="str">
        <f t="shared" si="45"/>
        <v/>
      </c>
      <c r="CI29" s="101" t="str">
        <f t="shared" si="46"/>
        <v/>
      </c>
      <c r="CJ29" s="101" t="str">
        <f t="shared" si="47"/>
        <v/>
      </c>
      <c r="CK29" s="102" t="str">
        <f t="shared" si="48"/>
        <v/>
      </c>
      <c r="CL29" s="19"/>
      <c r="CM29" s="26" t="str">
        <f t="shared" si="97"/>
        <v/>
      </c>
      <c r="CN29" s="27" t="str">
        <f t="shared" si="49"/>
        <v/>
      </c>
      <c r="CO29" s="27" t="str">
        <f t="shared" si="50"/>
        <v/>
      </c>
      <c r="CP29" s="27" t="str">
        <f t="shared" si="51"/>
        <v/>
      </c>
      <c r="CQ29" s="27" t="str">
        <f t="shared" si="52"/>
        <v/>
      </c>
      <c r="CR29" s="27" t="str">
        <f t="shared" si="53"/>
        <v/>
      </c>
      <c r="CS29" s="27" t="str">
        <f t="shared" si="54"/>
        <v/>
      </c>
      <c r="CT29" s="27" t="str">
        <f t="shared" si="55"/>
        <v/>
      </c>
      <c r="CU29" s="27" t="str">
        <f t="shared" si="56"/>
        <v/>
      </c>
      <c r="CV29" s="27" t="str">
        <f t="shared" si="57"/>
        <v/>
      </c>
      <c r="CW29" s="27" t="str">
        <f t="shared" si="58"/>
        <v/>
      </c>
      <c r="CX29" s="27" t="str">
        <f t="shared" si="59"/>
        <v/>
      </c>
      <c r="CY29" s="27" t="str">
        <f t="shared" si="60"/>
        <v/>
      </c>
      <c r="CZ29" s="27" t="str">
        <f t="shared" si="61"/>
        <v/>
      </c>
      <c r="DA29" s="27" t="str">
        <f t="shared" si="62"/>
        <v/>
      </c>
      <c r="DB29" s="27" t="str">
        <f t="shared" si="63"/>
        <v/>
      </c>
      <c r="DC29" s="27" t="str">
        <f t="shared" si="64"/>
        <v/>
      </c>
      <c r="DD29" s="27" t="str">
        <f t="shared" si="65"/>
        <v/>
      </c>
      <c r="DE29" s="27" t="str">
        <f t="shared" si="66"/>
        <v/>
      </c>
      <c r="DF29" s="27" t="str">
        <f t="shared" si="67"/>
        <v/>
      </c>
      <c r="DG29" s="27" t="str">
        <f t="shared" si="68"/>
        <v/>
      </c>
      <c r="DH29" s="27" t="str">
        <f t="shared" si="69"/>
        <v/>
      </c>
      <c r="DI29" s="27" t="str">
        <f t="shared" si="70"/>
        <v/>
      </c>
      <c r="DJ29" s="27" t="str">
        <f t="shared" si="71"/>
        <v/>
      </c>
      <c r="DK29" s="27" t="str">
        <f t="shared" si="72"/>
        <v/>
      </c>
      <c r="DL29" s="27" t="str">
        <f t="shared" si="73"/>
        <v/>
      </c>
      <c r="DM29" s="27" t="str">
        <f t="shared" si="74"/>
        <v/>
      </c>
      <c r="DN29" s="27" t="str">
        <f t="shared" si="75"/>
        <v/>
      </c>
      <c r="DO29" s="27" t="str">
        <f t="shared" si="76"/>
        <v/>
      </c>
      <c r="DP29" s="27" t="str">
        <f t="shared" si="77"/>
        <v/>
      </c>
      <c r="DQ29" s="27" t="str">
        <f t="shared" si="78"/>
        <v/>
      </c>
      <c r="DR29" s="27" t="str">
        <f t="shared" si="79"/>
        <v/>
      </c>
      <c r="DS29" s="27" t="str">
        <f t="shared" si="80"/>
        <v/>
      </c>
      <c r="DT29" s="27" t="str">
        <f t="shared" si="81"/>
        <v/>
      </c>
      <c r="DU29" s="27" t="str">
        <f t="shared" si="82"/>
        <v/>
      </c>
      <c r="DV29" s="27" t="str">
        <f t="shared" si="83"/>
        <v/>
      </c>
      <c r="DW29" s="27" t="str">
        <f t="shared" si="84"/>
        <v/>
      </c>
      <c r="DX29" s="27" t="str">
        <f t="shared" si="85"/>
        <v/>
      </c>
      <c r="DY29" s="27" t="str">
        <f t="shared" si="86"/>
        <v/>
      </c>
      <c r="DZ29" s="27" t="str">
        <f t="shared" si="87"/>
        <v/>
      </c>
      <c r="EA29" s="27" t="str">
        <f t="shared" si="88"/>
        <v/>
      </c>
      <c r="EB29" s="27" t="str">
        <f t="shared" si="89"/>
        <v/>
      </c>
      <c r="EC29" s="27" t="str">
        <f t="shared" si="90"/>
        <v/>
      </c>
      <c r="ED29" s="27" t="str">
        <f t="shared" si="91"/>
        <v/>
      </c>
      <c r="EE29" s="27" t="str">
        <f t="shared" si="92"/>
        <v/>
      </c>
      <c r="EF29" s="27" t="str">
        <f t="shared" si="93"/>
        <v/>
      </c>
      <c r="EG29" s="27" t="str">
        <f t="shared" si="94"/>
        <v/>
      </c>
      <c r="EH29" s="27" t="str">
        <f t="shared" si="95"/>
        <v/>
      </c>
      <c r="EI29" s="33"/>
      <c r="EJ29" s="17">
        <f t="shared" si="98"/>
        <v>0</v>
      </c>
      <c r="EK29" s="19"/>
      <c r="EL29" s="28" t="str">
        <f t="shared" ref="EL29:FA31" si="109">MID($CM29,EL$6,1)</f>
        <v/>
      </c>
      <c r="EM29" s="29" t="str">
        <f t="shared" si="109"/>
        <v/>
      </c>
      <c r="EN29" s="29" t="str">
        <f t="shared" si="109"/>
        <v/>
      </c>
      <c r="EO29" s="29" t="str">
        <f t="shared" si="109"/>
        <v/>
      </c>
      <c r="EP29" s="29" t="str">
        <f t="shared" si="109"/>
        <v/>
      </c>
      <c r="EQ29" s="29" t="str">
        <f t="shared" si="109"/>
        <v/>
      </c>
      <c r="ER29" s="29" t="str">
        <f t="shared" si="109"/>
        <v/>
      </c>
      <c r="ES29" s="29" t="str">
        <f t="shared" si="109"/>
        <v/>
      </c>
      <c r="ET29" s="29" t="str">
        <f t="shared" si="109"/>
        <v/>
      </c>
      <c r="EU29" s="29" t="str">
        <f t="shared" si="109"/>
        <v/>
      </c>
      <c r="EV29" s="29" t="str">
        <f t="shared" si="109"/>
        <v/>
      </c>
      <c r="EW29" s="29" t="str">
        <f t="shared" si="109"/>
        <v/>
      </c>
      <c r="EX29" s="29" t="str">
        <f t="shared" si="109"/>
        <v/>
      </c>
      <c r="EY29" s="29" t="str">
        <f t="shared" si="109"/>
        <v/>
      </c>
      <c r="EZ29" s="29" t="str">
        <f t="shared" si="109"/>
        <v/>
      </c>
      <c r="FA29" s="29" t="str">
        <f t="shared" si="109"/>
        <v/>
      </c>
      <c r="FB29" s="29" t="str">
        <f t="shared" si="107"/>
        <v/>
      </c>
      <c r="FC29" s="29" t="str">
        <f t="shared" si="107"/>
        <v/>
      </c>
      <c r="FD29" s="29" t="str">
        <f t="shared" si="107"/>
        <v/>
      </c>
      <c r="FE29" s="29" t="str">
        <f t="shared" si="107"/>
        <v/>
      </c>
      <c r="FF29" s="29" t="str">
        <f t="shared" si="107"/>
        <v/>
      </c>
      <c r="FG29" s="29" t="str">
        <f t="shared" si="107"/>
        <v/>
      </c>
      <c r="FH29" s="29" t="str">
        <f t="shared" si="107"/>
        <v/>
      </c>
      <c r="FI29" s="29" t="str">
        <f t="shared" si="107"/>
        <v/>
      </c>
      <c r="FJ29" s="29" t="str">
        <f t="shared" si="107"/>
        <v/>
      </c>
      <c r="FK29" s="29" t="str">
        <f t="shared" si="107"/>
        <v/>
      </c>
      <c r="FL29" s="29" t="str">
        <f t="shared" si="107"/>
        <v/>
      </c>
      <c r="FM29" s="29" t="str">
        <f t="shared" si="107"/>
        <v/>
      </c>
      <c r="FN29" s="29" t="str">
        <f t="shared" si="107"/>
        <v/>
      </c>
      <c r="FO29" s="29" t="str">
        <f t="shared" si="107"/>
        <v/>
      </c>
      <c r="FP29" s="29" t="str">
        <f t="shared" si="107"/>
        <v/>
      </c>
      <c r="FQ29" s="29" t="str">
        <f t="shared" si="107"/>
        <v/>
      </c>
      <c r="FR29" s="29" t="str">
        <f t="shared" si="108"/>
        <v/>
      </c>
      <c r="FS29" s="29" t="str">
        <f t="shared" si="108"/>
        <v/>
      </c>
      <c r="FT29" s="29" t="str">
        <f t="shared" si="108"/>
        <v/>
      </c>
      <c r="FU29" s="29" t="str">
        <f t="shared" si="108"/>
        <v/>
      </c>
      <c r="FV29" s="29" t="str">
        <f t="shared" si="108"/>
        <v/>
      </c>
      <c r="FW29" s="29" t="str">
        <f t="shared" si="108"/>
        <v/>
      </c>
      <c r="FX29" s="29" t="str">
        <f t="shared" si="108"/>
        <v/>
      </c>
      <c r="FY29" s="29" t="str">
        <f t="shared" si="108"/>
        <v/>
      </c>
      <c r="FZ29" s="29" t="str">
        <f t="shared" si="108"/>
        <v/>
      </c>
      <c r="GA29" s="29" t="str">
        <f t="shared" si="108"/>
        <v/>
      </c>
      <c r="GB29" s="29" t="str">
        <f t="shared" si="108"/>
        <v/>
      </c>
      <c r="GC29" s="29" t="str">
        <f t="shared" si="108"/>
        <v/>
      </c>
      <c r="GD29" s="29" t="str">
        <f t="shared" si="108"/>
        <v/>
      </c>
      <c r="GE29" s="29" t="str">
        <f t="shared" si="108"/>
        <v/>
      </c>
      <c r="GF29" s="29" t="str">
        <f t="shared" si="108"/>
        <v/>
      </c>
      <c r="GG29" s="30" t="str">
        <f t="shared" si="104"/>
        <v/>
      </c>
      <c r="GH29" s="19"/>
      <c r="GI29" s="19"/>
      <c r="GJ29" s="19"/>
      <c r="GK29" s="19"/>
      <c r="GL29" s="19"/>
      <c r="GM29" s="19"/>
      <c r="GN29" s="19"/>
      <c r="GO29" s="19"/>
      <c r="GP29" s="19"/>
      <c r="GQ29" s="19"/>
    </row>
    <row r="30" spans="1:199" s="34" customFormat="1" ht="25.15" customHeight="1" thickTop="1" thickBot="1" x14ac:dyDescent="0.3">
      <c r="A30" s="76"/>
      <c r="B30" s="153"/>
      <c r="C30" s="3"/>
      <c r="D30" s="140" t="s">
        <v>181</v>
      </c>
      <c r="E30" s="3" t="s">
        <v>198</v>
      </c>
      <c r="F30" s="3"/>
      <c r="G30" s="3"/>
      <c r="H30" s="3"/>
      <c r="I30" s="3"/>
      <c r="J30" s="3"/>
      <c r="K30" s="3"/>
      <c r="L30" s="3"/>
      <c r="M30" s="3"/>
      <c r="N30" s="138"/>
      <c r="O30" s="37" t="str">
        <f t="shared" si="0"/>
        <v/>
      </c>
      <c r="P30" s="40"/>
      <c r="Q30" s="49"/>
      <c r="R30" s="116"/>
      <c r="S30" s="55"/>
      <c r="U30" s="49"/>
      <c r="V30" s="115"/>
      <c r="W30" s="55">
        <v>15</v>
      </c>
      <c r="X30" s="2"/>
      <c r="Y30" s="125" t="s">
        <v>172</v>
      </c>
      <c r="Z30" s="130"/>
      <c r="AA30" s="63">
        <v>10</v>
      </c>
      <c r="AC30" s="5">
        <f t="shared" si="99"/>
        <v>24</v>
      </c>
      <c r="AD30" s="114" t="s">
        <v>30</v>
      </c>
      <c r="AE30" s="72" t="s">
        <v>140</v>
      </c>
      <c r="AF30" s="111">
        <v>4</v>
      </c>
      <c r="AG30" s="32">
        <f t="shared" si="100"/>
        <v>49</v>
      </c>
      <c r="AH30" s="66" t="s">
        <v>57</v>
      </c>
      <c r="AI30" s="84"/>
      <c r="AJ30" s="56"/>
      <c r="AK30" s="32">
        <f t="shared" si="101"/>
        <v>74</v>
      </c>
      <c r="AL30" s="51"/>
      <c r="AM30" s="60"/>
      <c r="AN30" s="56">
        <v>5</v>
      </c>
      <c r="AP30" s="99" t="str">
        <f t="shared" si="1"/>
        <v/>
      </c>
      <c r="AQ30" s="100" t="str">
        <f t="shared" si="2"/>
        <v/>
      </c>
      <c r="AR30" s="100" t="str">
        <f t="shared" si="3"/>
        <v/>
      </c>
      <c r="AS30" s="101" t="str">
        <f t="shared" si="4"/>
        <v/>
      </c>
      <c r="AT30" s="101" t="str">
        <f t="shared" si="5"/>
        <v/>
      </c>
      <c r="AU30" s="102" t="str">
        <f t="shared" si="6"/>
        <v/>
      </c>
      <c r="AV30" s="99" t="str">
        <f t="shared" si="7"/>
        <v/>
      </c>
      <c r="AW30" s="100" t="str">
        <f t="shared" si="8"/>
        <v/>
      </c>
      <c r="AX30" s="100" t="str">
        <f t="shared" si="9"/>
        <v/>
      </c>
      <c r="AY30" s="101" t="str">
        <f t="shared" si="10"/>
        <v/>
      </c>
      <c r="AZ30" s="101" t="str">
        <f t="shared" si="11"/>
        <v/>
      </c>
      <c r="BA30" s="102" t="str">
        <f t="shared" si="12"/>
        <v/>
      </c>
      <c r="BB30" s="99" t="str">
        <f t="shared" si="13"/>
        <v/>
      </c>
      <c r="BC30" s="100" t="str">
        <f t="shared" si="14"/>
        <v/>
      </c>
      <c r="BD30" s="100" t="str">
        <f t="shared" si="15"/>
        <v/>
      </c>
      <c r="BE30" s="101" t="str">
        <f t="shared" si="16"/>
        <v/>
      </c>
      <c r="BF30" s="101" t="str">
        <f t="shared" si="17"/>
        <v/>
      </c>
      <c r="BG30" s="102" t="str">
        <f t="shared" si="18"/>
        <v/>
      </c>
      <c r="BH30" s="99" t="str">
        <f t="shared" si="19"/>
        <v/>
      </c>
      <c r="BI30" s="100" t="str">
        <f t="shared" si="20"/>
        <v/>
      </c>
      <c r="BJ30" s="100" t="str">
        <f t="shared" si="21"/>
        <v/>
      </c>
      <c r="BK30" s="101" t="str">
        <f t="shared" si="22"/>
        <v/>
      </c>
      <c r="BL30" s="101" t="str">
        <f t="shared" si="23"/>
        <v/>
      </c>
      <c r="BM30" s="102" t="str">
        <f t="shared" si="24"/>
        <v/>
      </c>
      <c r="BN30" s="99" t="str">
        <f t="shared" si="25"/>
        <v/>
      </c>
      <c r="BO30" s="100" t="str">
        <f t="shared" si="26"/>
        <v/>
      </c>
      <c r="BP30" s="100" t="str">
        <f t="shared" si="27"/>
        <v/>
      </c>
      <c r="BQ30" s="101" t="str">
        <f t="shared" si="28"/>
        <v/>
      </c>
      <c r="BR30" s="101" t="str">
        <f t="shared" si="29"/>
        <v/>
      </c>
      <c r="BS30" s="102" t="str">
        <f t="shared" si="30"/>
        <v/>
      </c>
      <c r="BT30" s="99" t="str">
        <f t="shared" si="31"/>
        <v/>
      </c>
      <c r="BU30" s="100" t="str">
        <f t="shared" si="32"/>
        <v/>
      </c>
      <c r="BV30" s="100" t="str">
        <f t="shared" si="33"/>
        <v/>
      </c>
      <c r="BW30" s="101" t="str">
        <f t="shared" si="34"/>
        <v/>
      </c>
      <c r="BX30" s="101" t="str">
        <f t="shared" si="35"/>
        <v/>
      </c>
      <c r="BY30" s="102" t="str">
        <f t="shared" si="36"/>
        <v/>
      </c>
      <c r="BZ30" s="99" t="str">
        <f t="shared" si="37"/>
        <v/>
      </c>
      <c r="CA30" s="100" t="str">
        <f t="shared" si="38"/>
        <v/>
      </c>
      <c r="CB30" s="100" t="str">
        <f t="shared" si="39"/>
        <v/>
      </c>
      <c r="CC30" s="101" t="str">
        <f t="shared" si="40"/>
        <v/>
      </c>
      <c r="CD30" s="101" t="str">
        <f t="shared" si="41"/>
        <v/>
      </c>
      <c r="CE30" s="102" t="str">
        <f t="shared" si="42"/>
        <v/>
      </c>
      <c r="CF30" s="99" t="str">
        <f t="shared" si="43"/>
        <v/>
      </c>
      <c r="CG30" s="100" t="str">
        <f t="shared" si="44"/>
        <v/>
      </c>
      <c r="CH30" s="100" t="str">
        <f t="shared" si="45"/>
        <v/>
      </c>
      <c r="CI30" s="101" t="str">
        <f t="shared" si="46"/>
        <v/>
      </c>
      <c r="CJ30" s="101" t="str">
        <f t="shared" si="47"/>
        <v/>
      </c>
      <c r="CK30" s="102" t="str">
        <f t="shared" si="48"/>
        <v/>
      </c>
      <c r="CL30" s="19"/>
      <c r="CM30" s="26" t="str">
        <f t="shared" si="97"/>
        <v/>
      </c>
      <c r="CN30" s="27" t="str">
        <f t="shared" si="49"/>
        <v/>
      </c>
      <c r="CO30" s="27" t="str">
        <f t="shared" si="50"/>
        <v/>
      </c>
      <c r="CP30" s="27" t="str">
        <f t="shared" si="51"/>
        <v/>
      </c>
      <c r="CQ30" s="27" t="str">
        <f t="shared" si="52"/>
        <v/>
      </c>
      <c r="CR30" s="27" t="str">
        <f t="shared" si="53"/>
        <v/>
      </c>
      <c r="CS30" s="27" t="str">
        <f t="shared" si="54"/>
        <v/>
      </c>
      <c r="CT30" s="27" t="str">
        <f t="shared" si="55"/>
        <v/>
      </c>
      <c r="CU30" s="27" t="str">
        <f t="shared" si="56"/>
        <v/>
      </c>
      <c r="CV30" s="27" t="str">
        <f t="shared" si="57"/>
        <v/>
      </c>
      <c r="CW30" s="27" t="str">
        <f t="shared" si="58"/>
        <v/>
      </c>
      <c r="CX30" s="27" t="str">
        <f t="shared" si="59"/>
        <v/>
      </c>
      <c r="CY30" s="27" t="str">
        <f t="shared" si="60"/>
        <v/>
      </c>
      <c r="CZ30" s="27" t="str">
        <f t="shared" si="61"/>
        <v/>
      </c>
      <c r="DA30" s="27" t="str">
        <f t="shared" si="62"/>
        <v/>
      </c>
      <c r="DB30" s="27" t="str">
        <f t="shared" si="63"/>
        <v/>
      </c>
      <c r="DC30" s="27" t="str">
        <f t="shared" si="64"/>
        <v/>
      </c>
      <c r="DD30" s="27" t="str">
        <f t="shared" si="65"/>
        <v/>
      </c>
      <c r="DE30" s="27" t="str">
        <f t="shared" si="66"/>
        <v/>
      </c>
      <c r="DF30" s="27" t="str">
        <f t="shared" si="67"/>
        <v/>
      </c>
      <c r="DG30" s="27" t="str">
        <f t="shared" si="68"/>
        <v/>
      </c>
      <c r="DH30" s="27" t="str">
        <f t="shared" si="69"/>
        <v/>
      </c>
      <c r="DI30" s="27" t="str">
        <f t="shared" si="70"/>
        <v/>
      </c>
      <c r="DJ30" s="27" t="str">
        <f t="shared" si="71"/>
        <v/>
      </c>
      <c r="DK30" s="27" t="str">
        <f t="shared" si="72"/>
        <v/>
      </c>
      <c r="DL30" s="27" t="str">
        <f t="shared" si="73"/>
        <v/>
      </c>
      <c r="DM30" s="27" t="str">
        <f t="shared" si="74"/>
        <v/>
      </c>
      <c r="DN30" s="27" t="str">
        <f t="shared" si="75"/>
        <v/>
      </c>
      <c r="DO30" s="27" t="str">
        <f t="shared" si="76"/>
        <v/>
      </c>
      <c r="DP30" s="27" t="str">
        <f t="shared" si="77"/>
        <v/>
      </c>
      <c r="DQ30" s="27" t="str">
        <f t="shared" si="78"/>
        <v/>
      </c>
      <c r="DR30" s="27" t="str">
        <f t="shared" si="79"/>
        <v/>
      </c>
      <c r="DS30" s="27" t="str">
        <f t="shared" si="80"/>
        <v/>
      </c>
      <c r="DT30" s="27" t="str">
        <f t="shared" si="81"/>
        <v/>
      </c>
      <c r="DU30" s="27" t="str">
        <f t="shared" si="82"/>
        <v/>
      </c>
      <c r="DV30" s="27" t="str">
        <f t="shared" si="83"/>
        <v/>
      </c>
      <c r="DW30" s="27" t="str">
        <f t="shared" si="84"/>
        <v/>
      </c>
      <c r="DX30" s="27" t="str">
        <f t="shared" si="85"/>
        <v/>
      </c>
      <c r="DY30" s="27" t="str">
        <f t="shared" si="86"/>
        <v/>
      </c>
      <c r="DZ30" s="27" t="str">
        <f t="shared" si="87"/>
        <v/>
      </c>
      <c r="EA30" s="27" t="str">
        <f t="shared" si="88"/>
        <v/>
      </c>
      <c r="EB30" s="27" t="str">
        <f t="shared" si="89"/>
        <v/>
      </c>
      <c r="EC30" s="27" t="str">
        <f t="shared" si="90"/>
        <v/>
      </c>
      <c r="ED30" s="27" t="str">
        <f t="shared" si="91"/>
        <v/>
      </c>
      <c r="EE30" s="27" t="str">
        <f t="shared" si="92"/>
        <v/>
      </c>
      <c r="EF30" s="27" t="str">
        <f t="shared" si="93"/>
        <v/>
      </c>
      <c r="EG30" s="27" t="str">
        <f t="shared" si="94"/>
        <v/>
      </c>
      <c r="EH30" s="27" t="str">
        <f t="shared" si="95"/>
        <v/>
      </c>
      <c r="EI30" s="33"/>
      <c r="EJ30" s="17">
        <f t="shared" si="98"/>
        <v>0</v>
      </c>
      <c r="EK30" s="19"/>
      <c r="EL30" s="28" t="str">
        <f t="shared" si="109"/>
        <v/>
      </c>
      <c r="EM30" s="29" t="str">
        <f t="shared" si="109"/>
        <v/>
      </c>
      <c r="EN30" s="29" t="str">
        <f t="shared" si="109"/>
        <v/>
      </c>
      <c r="EO30" s="29" t="str">
        <f t="shared" si="109"/>
        <v/>
      </c>
      <c r="EP30" s="29" t="str">
        <f t="shared" si="109"/>
        <v/>
      </c>
      <c r="EQ30" s="29" t="str">
        <f t="shared" si="109"/>
        <v/>
      </c>
      <c r="ER30" s="29" t="str">
        <f t="shared" si="109"/>
        <v/>
      </c>
      <c r="ES30" s="29" t="str">
        <f t="shared" si="109"/>
        <v/>
      </c>
      <c r="ET30" s="29" t="str">
        <f t="shared" si="109"/>
        <v/>
      </c>
      <c r="EU30" s="29" t="str">
        <f t="shared" si="109"/>
        <v/>
      </c>
      <c r="EV30" s="29" t="str">
        <f t="shared" si="109"/>
        <v/>
      </c>
      <c r="EW30" s="29" t="str">
        <f t="shared" si="109"/>
        <v/>
      </c>
      <c r="EX30" s="29" t="str">
        <f t="shared" si="109"/>
        <v/>
      </c>
      <c r="EY30" s="29" t="str">
        <f t="shared" si="109"/>
        <v/>
      </c>
      <c r="EZ30" s="29" t="str">
        <f t="shared" si="109"/>
        <v/>
      </c>
      <c r="FA30" s="29" t="str">
        <f t="shared" si="109"/>
        <v/>
      </c>
      <c r="FB30" s="29" t="str">
        <f t="shared" si="107"/>
        <v/>
      </c>
      <c r="FC30" s="29" t="str">
        <f t="shared" si="107"/>
        <v/>
      </c>
      <c r="FD30" s="29" t="str">
        <f t="shared" si="107"/>
        <v/>
      </c>
      <c r="FE30" s="29" t="str">
        <f t="shared" si="107"/>
        <v/>
      </c>
      <c r="FF30" s="29" t="str">
        <f t="shared" si="107"/>
        <v/>
      </c>
      <c r="FG30" s="29" t="str">
        <f t="shared" si="107"/>
        <v/>
      </c>
      <c r="FH30" s="29" t="str">
        <f t="shared" si="107"/>
        <v/>
      </c>
      <c r="FI30" s="29" t="str">
        <f t="shared" si="107"/>
        <v/>
      </c>
      <c r="FJ30" s="29" t="str">
        <f t="shared" si="107"/>
        <v/>
      </c>
      <c r="FK30" s="29" t="str">
        <f t="shared" si="107"/>
        <v/>
      </c>
      <c r="FL30" s="29" t="str">
        <f t="shared" si="107"/>
        <v/>
      </c>
      <c r="FM30" s="29" t="str">
        <f t="shared" si="107"/>
        <v/>
      </c>
      <c r="FN30" s="29" t="str">
        <f t="shared" si="107"/>
        <v/>
      </c>
      <c r="FO30" s="29" t="str">
        <f t="shared" si="107"/>
        <v/>
      </c>
      <c r="FP30" s="29" t="str">
        <f t="shared" si="107"/>
        <v/>
      </c>
      <c r="FQ30" s="29" t="str">
        <f t="shared" si="107"/>
        <v/>
      </c>
      <c r="FR30" s="29" t="str">
        <f t="shared" si="108"/>
        <v/>
      </c>
      <c r="FS30" s="29" t="str">
        <f t="shared" si="108"/>
        <v/>
      </c>
      <c r="FT30" s="29" t="str">
        <f t="shared" si="108"/>
        <v/>
      </c>
      <c r="FU30" s="29" t="str">
        <f t="shared" si="108"/>
        <v/>
      </c>
      <c r="FV30" s="29" t="str">
        <f t="shared" si="108"/>
        <v/>
      </c>
      <c r="FW30" s="29" t="str">
        <f t="shared" si="108"/>
        <v/>
      </c>
      <c r="FX30" s="29" t="str">
        <f t="shared" si="108"/>
        <v/>
      </c>
      <c r="FY30" s="29" t="str">
        <f t="shared" si="108"/>
        <v/>
      </c>
      <c r="FZ30" s="29" t="str">
        <f t="shared" si="108"/>
        <v/>
      </c>
      <c r="GA30" s="29" t="str">
        <f t="shared" si="108"/>
        <v/>
      </c>
      <c r="GB30" s="29" t="str">
        <f t="shared" si="108"/>
        <v/>
      </c>
      <c r="GC30" s="29" t="str">
        <f t="shared" si="108"/>
        <v/>
      </c>
      <c r="GD30" s="29" t="str">
        <f t="shared" si="108"/>
        <v/>
      </c>
      <c r="GE30" s="29" t="str">
        <f t="shared" si="108"/>
        <v/>
      </c>
      <c r="GF30" s="29" t="str">
        <f t="shared" si="108"/>
        <v/>
      </c>
      <c r="GG30" s="30" t="str">
        <f t="shared" si="104"/>
        <v/>
      </c>
      <c r="GH30" s="19"/>
      <c r="GI30" s="19"/>
      <c r="GJ30" s="19"/>
      <c r="GK30" s="19"/>
      <c r="GL30" s="19"/>
      <c r="GM30" s="19"/>
      <c r="GN30" s="19"/>
      <c r="GO30" s="19"/>
      <c r="GP30" s="19"/>
      <c r="GQ30" s="19"/>
    </row>
    <row r="31" spans="1:199" s="34" customFormat="1" ht="25.15" customHeight="1" thickTop="1" thickBot="1" x14ac:dyDescent="0.3">
      <c r="A31" s="76"/>
      <c r="B31" s="77"/>
      <c r="C31" s="140"/>
      <c r="D31" s="140" t="s">
        <v>182</v>
      </c>
      <c r="E31" s="3" t="s">
        <v>199</v>
      </c>
      <c r="F31" s="3"/>
      <c r="G31" s="3"/>
      <c r="H31" s="3"/>
      <c r="I31" s="3"/>
      <c r="J31" s="3"/>
      <c r="K31" s="3"/>
      <c r="L31" s="3"/>
      <c r="M31" s="3"/>
      <c r="N31" s="138"/>
      <c r="O31" s="37" t="str">
        <f t="shared" si="0"/>
        <v/>
      </c>
      <c r="P31" s="41"/>
      <c r="Q31" s="51"/>
      <c r="R31" s="112"/>
      <c r="S31" s="56"/>
      <c r="U31" s="49"/>
      <c r="V31" s="115"/>
      <c r="W31" s="55">
        <v>15</v>
      </c>
      <c r="X31" s="2"/>
      <c r="Y31" s="125" t="s">
        <v>176</v>
      </c>
      <c r="Z31" s="130"/>
      <c r="AA31" s="63">
        <v>10</v>
      </c>
      <c r="AC31" s="19">
        <f t="shared" si="99"/>
        <v>25</v>
      </c>
      <c r="AD31" s="68" t="s">
        <v>31</v>
      </c>
      <c r="AE31" s="83" t="s">
        <v>141</v>
      </c>
      <c r="AF31" s="70">
        <v>5</v>
      </c>
      <c r="AG31" s="42">
        <f t="shared" si="100"/>
        <v>50</v>
      </c>
      <c r="AH31" s="67" t="s">
        <v>58</v>
      </c>
      <c r="AI31" s="85"/>
      <c r="AJ31" s="57"/>
      <c r="AK31" s="42">
        <f t="shared" si="101"/>
        <v>75</v>
      </c>
      <c r="AL31" s="52"/>
      <c r="AM31" s="61"/>
      <c r="AN31" s="57">
        <v>5</v>
      </c>
      <c r="AP31" s="103" t="str">
        <f t="shared" si="1"/>
        <v/>
      </c>
      <c r="AQ31" s="104" t="str">
        <f t="shared" si="2"/>
        <v/>
      </c>
      <c r="AR31" s="104" t="str">
        <f t="shared" si="3"/>
        <v/>
      </c>
      <c r="AS31" s="105" t="str">
        <f t="shared" si="4"/>
        <v/>
      </c>
      <c r="AT31" s="105" t="str">
        <f t="shared" si="5"/>
        <v/>
      </c>
      <c r="AU31" s="106" t="str">
        <f t="shared" si="6"/>
        <v/>
      </c>
      <c r="AV31" s="103" t="str">
        <f t="shared" si="7"/>
        <v/>
      </c>
      <c r="AW31" s="104" t="str">
        <f t="shared" si="8"/>
        <v/>
      </c>
      <c r="AX31" s="104" t="str">
        <f t="shared" si="9"/>
        <v/>
      </c>
      <c r="AY31" s="105" t="str">
        <f t="shared" si="10"/>
        <v/>
      </c>
      <c r="AZ31" s="105" t="str">
        <f t="shared" si="11"/>
        <v/>
      </c>
      <c r="BA31" s="106" t="str">
        <f t="shared" si="12"/>
        <v/>
      </c>
      <c r="BB31" s="103" t="str">
        <f t="shared" si="13"/>
        <v/>
      </c>
      <c r="BC31" s="104" t="str">
        <f t="shared" si="14"/>
        <v/>
      </c>
      <c r="BD31" s="104" t="str">
        <f t="shared" si="15"/>
        <v/>
      </c>
      <c r="BE31" s="105" t="str">
        <f t="shared" si="16"/>
        <v/>
      </c>
      <c r="BF31" s="105" t="str">
        <f t="shared" si="17"/>
        <v/>
      </c>
      <c r="BG31" s="106" t="str">
        <f t="shared" si="18"/>
        <v/>
      </c>
      <c r="BH31" s="103" t="str">
        <f t="shared" si="19"/>
        <v/>
      </c>
      <c r="BI31" s="104" t="str">
        <f t="shared" si="20"/>
        <v/>
      </c>
      <c r="BJ31" s="104" t="str">
        <f t="shared" si="21"/>
        <v/>
      </c>
      <c r="BK31" s="105" t="str">
        <f t="shared" si="22"/>
        <v/>
      </c>
      <c r="BL31" s="105" t="str">
        <f t="shared" si="23"/>
        <v/>
      </c>
      <c r="BM31" s="106" t="str">
        <f t="shared" si="24"/>
        <v/>
      </c>
      <c r="BN31" s="103" t="str">
        <f t="shared" si="25"/>
        <v/>
      </c>
      <c r="BO31" s="104" t="str">
        <f t="shared" si="26"/>
        <v/>
      </c>
      <c r="BP31" s="104" t="str">
        <f t="shared" si="27"/>
        <v/>
      </c>
      <c r="BQ31" s="105" t="str">
        <f t="shared" si="28"/>
        <v/>
      </c>
      <c r="BR31" s="105" t="str">
        <f t="shared" si="29"/>
        <v/>
      </c>
      <c r="BS31" s="106" t="str">
        <f t="shared" si="30"/>
        <v/>
      </c>
      <c r="BT31" s="103" t="str">
        <f t="shared" si="31"/>
        <v/>
      </c>
      <c r="BU31" s="104" t="str">
        <f t="shared" si="32"/>
        <v/>
      </c>
      <c r="BV31" s="104" t="str">
        <f t="shared" si="33"/>
        <v/>
      </c>
      <c r="BW31" s="105" t="str">
        <f t="shared" si="34"/>
        <v/>
      </c>
      <c r="BX31" s="105" t="str">
        <f t="shared" si="35"/>
        <v/>
      </c>
      <c r="BY31" s="106" t="str">
        <f t="shared" si="36"/>
        <v/>
      </c>
      <c r="BZ31" s="103" t="str">
        <f t="shared" si="37"/>
        <v/>
      </c>
      <c r="CA31" s="104" t="str">
        <f t="shared" si="38"/>
        <v/>
      </c>
      <c r="CB31" s="104" t="str">
        <f t="shared" si="39"/>
        <v/>
      </c>
      <c r="CC31" s="105" t="str">
        <f t="shared" si="40"/>
        <v/>
      </c>
      <c r="CD31" s="105" t="str">
        <f t="shared" si="41"/>
        <v/>
      </c>
      <c r="CE31" s="106" t="str">
        <f t="shared" si="42"/>
        <v/>
      </c>
      <c r="CF31" s="103" t="str">
        <f t="shared" si="43"/>
        <v/>
      </c>
      <c r="CG31" s="104" t="str">
        <f t="shared" si="44"/>
        <v/>
      </c>
      <c r="CH31" s="104" t="str">
        <f t="shared" si="45"/>
        <v/>
      </c>
      <c r="CI31" s="105" t="str">
        <f t="shared" si="46"/>
        <v/>
      </c>
      <c r="CJ31" s="105" t="str">
        <f t="shared" si="47"/>
        <v/>
      </c>
      <c r="CK31" s="106" t="str">
        <f t="shared" si="48"/>
        <v/>
      </c>
      <c r="CL31" s="19"/>
      <c r="CM31" s="26" t="str">
        <f t="shared" si="97"/>
        <v/>
      </c>
      <c r="CN31" s="27" t="str">
        <f t="shared" si="49"/>
        <v/>
      </c>
      <c r="CO31" s="27" t="str">
        <f t="shared" si="50"/>
        <v/>
      </c>
      <c r="CP31" s="27" t="str">
        <f t="shared" si="51"/>
        <v/>
      </c>
      <c r="CQ31" s="27" t="str">
        <f t="shared" si="52"/>
        <v/>
      </c>
      <c r="CR31" s="27" t="str">
        <f t="shared" si="53"/>
        <v/>
      </c>
      <c r="CS31" s="27" t="str">
        <f t="shared" si="54"/>
        <v/>
      </c>
      <c r="CT31" s="27" t="str">
        <f t="shared" si="55"/>
        <v/>
      </c>
      <c r="CU31" s="27" t="str">
        <f t="shared" si="56"/>
        <v/>
      </c>
      <c r="CV31" s="27" t="str">
        <f t="shared" si="57"/>
        <v/>
      </c>
      <c r="CW31" s="27" t="str">
        <f t="shared" si="58"/>
        <v/>
      </c>
      <c r="CX31" s="27" t="str">
        <f t="shared" si="59"/>
        <v/>
      </c>
      <c r="CY31" s="27" t="str">
        <f t="shared" si="60"/>
        <v/>
      </c>
      <c r="CZ31" s="27" t="str">
        <f t="shared" si="61"/>
        <v/>
      </c>
      <c r="DA31" s="27" t="str">
        <f t="shared" si="62"/>
        <v/>
      </c>
      <c r="DB31" s="27" t="str">
        <f t="shared" si="63"/>
        <v/>
      </c>
      <c r="DC31" s="27" t="str">
        <f t="shared" si="64"/>
        <v/>
      </c>
      <c r="DD31" s="27" t="str">
        <f t="shared" si="65"/>
        <v/>
      </c>
      <c r="DE31" s="27" t="str">
        <f t="shared" si="66"/>
        <v/>
      </c>
      <c r="DF31" s="27" t="str">
        <f t="shared" si="67"/>
        <v/>
      </c>
      <c r="DG31" s="27" t="str">
        <f t="shared" si="68"/>
        <v/>
      </c>
      <c r="DH31" s="27" t="str">
        <f t="shared" si="69"/>
        <v/>
      </c>
      <c r="DI31" s="27" t="str">
        <f t="shared" si="70"/>
        <v/>
      </c>
      <c r="DJ31" s="27" t="str">
        <f t="shared" si="71"/>
        <v/>
      </c>
      <c r="DK31" s="27" t="str">
        <f t="shared" si="72"/>
        <v/>
      </c>
      <c r="DL31" s="27" t="str">
        <f t="shared" si="73"/>
        <v/>
      </c>
      <c r="DM31" s="27" t="str">
        <f t="shared" si="74"/>
        <v/>
      </c>
      <c r="DN31" s="27" t="str">
        <f t="shared" si="75"/>
        <v/>
      </c>
      <c r="DO31" s="27" t="str">
        <f t="shared" si="76"/>
        <v/>
      </c>
      <c r="DP31" s="27" t="str">
        <f t="shared" si="77"/>
        <v/>
      </c>
      <c r="DQ31" s="27" t="str">
        <f t="shared" si="78"/>
        <v/>
      </c>
      <c r="DR31" s="27" t="str">
        <f t="shared" si="79"/>
        <v/>
      </c>
      <c r="DS31" s="27" t="str">
        <f t="shared" si="80"/>
        <v/>
      </c>
      <c r="DT31" s="27" t="str">
        <f t="shared" si="81"/>
        <v/>
      </c>
      <c r="DU31" s="27" t="str">
        <f t="shared" si="82"/>
        <v/>
      </c>
      <c r="DV31" s="27" t="str">
        <f t="shared" si="83"/>
        <v/>
      </c>
      <c r="DW31" s="27" t="str">
        <f t="shared" si="84"/>
        <v/>
      </c>
      <c r="DX31" s="27" t="str">
        <f t="shared" si="85"/>
        <v/>
      </c>
      <c r="DY31" s="27" t="str">
        <f t="shared" si="86"/>
        <v/>
      </c>
      <c r="DZ31" s="27" t="str">
        <f t="shared" si="87"/>
        <v/>
      </c>
      <c r="EA31" s="27" t="str">
        <f t="shared" si="88"/>
        <v/>
      </c>
      <c r="EB31" s="27" t="str">
        <f t="shared" si="89"/>
        <v/>
      </c>
      <c r="EC31" s="27" t="str">
        <f t="shared" si="90"/>
        <v/>
      </c>
      <c r="ED31" s="27" t="str">
        <f t="shared" si="91"/>
        <v/>
      </c>
      <c r="EE31" s="27" t="str">
        <f t="shared" si="92"/>
        <v/>
      </c>
      <c r="EF31" s="27" t="str">
        <f t="shared" si="93"/>
        <v/>
      </c>
      <c r="EG31" s="27" t="str">
        <f t="shared" si="94"/>
        <v/>
      </c>
      <c r="EH31" s="27" t="str">
        <f t="shared" si="95"/>
        <v/>
      </c>
      <c r="EI31" s="33"/>
      <c r="EJ31" s="17">
        <f t="shared" si="98"/>
        <v>0</v>
      </c>
      <c r="EK31" s="19"/>
      <c r="EL31" s="28" t="str">
        <f t="shared" si="109"/>
        <v/>
      </c>
      <c r="EM31" s="29" t="str">
        <f t="shared" si="109"/>
        <v/>
      </c>
      <c r="EN31" s="29" t="str">
        <f t="shared" si="109"/>
        <v/>
      </c>
      <c r="EO31" s="29" t="str">
        <f t="shared" si="109"/>
        <v/>
      </c>
      <c r="EP31" s="29" t="str">
        <f t="shared" si="109"/>
        <v/>
      </c>
      <c r="EQ31" s="29" t="str">
        <f t="shared" si="109"/>
        <v/>
      </c>
      <c r="ER31" s="29" t="str">
        <f t="shared" si="109"/>
        <v/>
      </c>
      <c r="ES31" s="29" t="str">
        <f t="shared" si="109"/>
        <v/>
      </c>
      <c r="ET31" s="29" t="str">
        <f t="shared" si="109"/>
        <v/>
      </c>
      <c r="EU31" s="29" t="str">
        <f t="shared" si="109"/>
        <v/>
      </c>
      <c r="EV31" s="29" t="str">
        <f t="shared" si="109"/>
        <v/>
      </c>
      <c r="EW31" s="29" t="str">
        <f t="shared" si="109"/>
        <v/>
      </c>
      <c r="EX31" s="29" t="str">
        <f t="shared" si="109"/>
        <v/>
      </c>
      <c r="EY31" s="29" t="str">
        <f t="shared" si="109"/>
        <v/>
      </c>
      <c r="EZ31" s="29" t="str">
        <f t="shared" si="109"/>
        <v/>
      </c>
      <c r="FA31" s="29" t="str">
        <f t="shared" si="109"/>
        <v/>
      </c>
      <c r="FB31" s="29" t="str">
        <f t="shared" si="107"/>
        <v/>
      </c>
      <c r="FC31" s="29" t="str">
        <f t="shared" si="107"/>
        <v/>
      </c>
      <c r="FD31" s="29" t="str">
        <f t="shared" si="107"/>
        <v/>
      </c>
      <c r="FE31" s="29" t="str">
        <f t="shared" si="107"/>
        <v/>
      </c>
      <c r="FF31" s="29" t="str">
        <f t="shared" si="107"/>
        <v/>
      </c>
      <c r="FG31" s="29" t="str">
        <f t="shared" si="107"/>
        <v/>
      </c>
      <c r="FH31" s="29" t="str">
        <f t="shared" si="107"/>
        <v/>
      </c>
      <c r="FI31" s="29" t="str">
        <f t="shared" si="107"/>
        <v/>
      </c>
      <c r="FJ31" s="29" t="str">
        <f t="shared" si="107"/>
        <v/>
      </c>
      <c r="FK31" s="29" t="str">
        <f t="shared" si="107"/>
        <v/>
      </c>
      <c r="FL31" s="29" t="str">
        <f t="shared" si="107"/>
        <v/>
      </c>
      <c r="FM31" s="29" t="str">
        <f t="shared" si="107"/>
        <v/>
      </c>
      <c r="FN31" s="29" t="str">
        <f t="shared" si="107"/>
        <v/>
      </c>
      <c r="FO31" s="29" t="str">
        <f t="shared" si="107"/>
        <v/>
      </c>
      <c r="FP31" s="29" t="str">
        <f t="shared" si="107"/>
        <v/>
      </c>
      <c r="FQ31" s="29" t="str">
        <f t="shared" si="107"/>
        <v/>
      </c>
      <c r="FR31" s="29" t="str">
        <f t="shared" si="108"/>
        <v/>
      </c>
      <c r="FS31" s="29" t="str">
        <f t="shared" si="108"/>
        <v/>
      </c>
      <c r="FT31" s="29" t="str">
        <f t="shared" si="108"/>
        <v/>
      </c>
      <c r="FU31" s="29" t="str">
        <f t="shared" si="108"/>
        <v/>
      </c>
      <c r="FV31" s="29" t="str">
        <f t="shared" si="108"/>
        <v/>
      </c>
      <c r="FW31" s="29" t="str">
        <f t="shared" si="108"/>
        <v/>
      </c>
      <c r="FX31" s="29" t="str">
        <f t="shared" si="108"/>
        <v/>
      </c>
      <c r="FY31" s="29" t="str">
        <f t="shared" si="108"/>
        <v/>
      </c>
      <c r="FZ31" s="29" t="str">
        <f t="shared" si="108"/>
        <v/>
      </c>
      <c r="GA31" s="29" t="str">
        <f t="shared" si="108"/>
        <v/>
      </c>
      <c r="GB31" s="29" t="str">
        <f t="shared" si="108"/>
        <v/>
      </c>
      <c r="GC31" s="29" t="str">
        <f t="shared" si="108"/>
        <v/>
      </c>
      <c r="GD31" s="29" t="str">
        <f t="shared" si="108"/>
        <v/>
      </c>
      <c r="GE31" s="29" t="str">
        <f t="shared" si="108"/>
        <v/>
      </c>
      <c r="GF31" s="29" t="str">
        <f t="shared" si="108"/>
        <v/>
      </c>
      <c r="GG31" s="30" t="str">
        <f t="shared" si="104"/>
        <v/>
      </c>
      <c r="GH31" s="19"/>
      <c r="GI31" s="19"/>
      <c r="GJ31" s="19"/>
      <c r="GK31" s="19"/>
      <c r="GL31" s="19"/>
      <c r="GM31" s="19"/>
      <c r="GN31" s="19"/>
      <c r="GO31" s="19"/>
      <c r="GP31" s="19"/>
      <c r="GQ31" s="19"/>
    </row>
    <row r="32" spans="1:199" s="34" customFormat="1" ht="25.15" customHeight="1" thickBot="1" x14ac:dyDescent="0.3">
      <c r="A32" s="43"/>
      <c r="B32" s="43"/>
      <c r="C32" s="3"/>
      <c r="D32" s="3"/>
      <c r="E32" s="3" t="s">
        <v>200</v>
      </c>
      <c r="F32" s="3"/>
      <c r="G32" s="3"/>
      <c r="H32" s="3"/>
      <c r="I32" s="3"/>
      <c r="J32" s="3"/>
      <c r="K32" s="3"/>
      <c r="L32" s="3"/>
      <c r="M32" s="3"/>
      <c r="N32" s="138"/>
      <c r="O32" s="43"/>
      <c r="P32" s="43"/>
      <c r="Q32" s="52"/>
      <c r="R32" s="113"/>
      <c r="S32" s="57"/>
      <c r="T32" s="43"/>
      <c r="U32" s="68"/>
      <c r="V32" s="147"/>
      <c r="W32" s="121">
        <v>15</v>
      </c>
      <c r="X32" s="44"/>
      <c r="Y32" s="126" t="s">
        <v>177</v>
      </c>
      <c r="Z32" s="143"/>
      <c r="AA32" s="127">
        <v>10</v>
      </c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107"/>
      <c r="AQ32" s="107"/>
      <c r="AR32" s="107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19"/>
      <c r="GI32" s="19"/>
      <c r="GJ32" s="19"/>
      <c r="GK32" s="19"/>
      <c r="GL32" s="19"/>
      <c r="GM32" s="19"/>
      <c r="GN32" s="19"/>
      <c r="GO32" s="19"/>
      <c r="GP32" s="19"/>
      <c r="GQ32" s="19"/>
    </row>
    <row r="33" spans="3:199" s="34" customFormat="1" ht="15" customHeight="1" x14ac:dyDescent="0.25">
      <c r="C33" s="140"/>
      <c r="D33" s="3"/>
      <c r="E33" s="3"/>
      <c r="F33" s="3"/>
      <c r="G33" s="3"/>
      <c r="H33" s="3"/>
      <c r="I33" s="3"/>
      <c r="J33" s="3"/>
      <c r="K33" s="3"/>
      <c r="L33" s="3"/>
      <c r="M33" s="3"/>
      <c r="N33" s="138"/>
      <c r="X33" s="2"/>
      <c r="AP33" s="109"/>
      <c r="AQ33" s="109"/>
      <c r="AR33" s="109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</row>
    <row r="34" spans="3:199" ht="18" x14ac:dyDescent="0.25">
      <c r="D34" s="3" t="s">
        <v>210</v>
      </c>
      <c r="E34" s="3"/>
      <c r="F34" s="3"/>
      <c r="G34" s="3"/>
      <c r="H34" s="3"/>
      <c r="I34" s="3"/>
      <c r="J34" s="3"/>
      <c r="K34" s="3"/>
      <c r="L34" s="3"/>
      <c r="M34" s="3"/>
      <c r="N34" s="138"/>
      <c r="T34" s="2"/>
      <c r="U34" s="118"/>
      <c r="V34" s="117"/>
      <c r="W34" s="122"/>
      <c r="X34" s="2"/>
      <c r="Y34" s="124"/>
      <c r="Z34" s="123"/>
      <c r="AA34" s="6"/>
      <c r="AB34" s="2"/>
      <c r="AC34" s="2"/>
      <c r="AD34" s="2"/>
      <c r="AE34" s="2"/>
    </row>
    <row r="35" spans="3:199" ht="18" x14ac:dyDescent="0.25">
      <c r="C35" s="140"/>
      <c r="E35" s="3"/>
      <c r="F35" s="3"/>
      <c r="G35" s="3"/>
      <c r="H35" s="3"/>
      <c r="I35" s="3"/>
      <c r="J35" s="3"/>
      <c r="K35" s="3"/>
      <c r="L35" s="3"/>
      <c r="M35" s="3"/>
      <c r="N35" s="138"/>
      <c r="T35" s="2"/>
      <c r="U35" s="118"/>
      <c r="V35" s="117"/>
      <c r="W35" s="6"/>
      <c r="X35" s="2"/>
      <c r="Y35" s="118"/>
      <c r="Z35" s="123"/>
      <c r="AA35" s="6"/>
      <c r="AB35" s="2"/>
      <c r="AC35" s="2"/>
      <c r="AD35" s="2"/>
      <c r="AE35" s="2"/>
    </row>
    <row r="36" spans="3:199" ht="18.75" thickBot="1" x14ac:dyDescent="0.3">
      <c r="D36" s="140"/>
      <c r="E36" s="154" t="s">
        <v>211</v>
      </c>
      <c r="F36" s="154" t="s">
        <v>212</v>
      </c>
      <c r="G36" s="3"/>
      <c r="H36" s="3"/>
      <c r="I36" s="3"/>
      <c r="J36" s="3"/>
      <c r="K36" s="3"/>
      <c r="L36" s="3"/>
      <c r="M36" s="3"/>
      <c r="N36" s="138"/>
      <c r="T36" s="2"/>
      <c r="U36" s="118"/>
      <c r="V36" s="117"/>
      <c r="W36" s="6"/>
      <c r="X36" s="2"/>
      <c r="Y36" s="124"/>
      <c r="Z36" s="123"/>
      <c r="AA36" s="6"/>
      <c r="AB36" s="2"/>
      <c r="AC36" s="2"/>
      <c r="AD36" s="2"/>
      <c r="AE36" s="2"/>
    </row>
    <row r="37" spans="3:199" ht="18.75" thickTop="1" x14ac:dyDescent="0.25">
      <c r="C37" s="140"/>
      <c r="D37" s="155" t="s">
        <v>184</v>
      </c>
      <c r="E37" s="156" t="s">
        <v>173</v>
      </c>
      <c r="F37" s="157">
        <v>2</v>
      </c>
      <c r="G37" s="3"/>
      <c r="H37" s="3" t="s">
        <v>215</v>
      </c>
      <c r="I37" s="248" t="s">
        <v>216</v>
      </c>
      <c r="J37" s="248"/>
      <c r="K37" s="248"/>
      <c r="L37" s="248"/>
      <c r="M37" s="248"/>
      <c r="N37" s="138"/>
      <c r="T37" s="2"/>
      <c r="U37" s="118"/>
      <c r="V37" s="117"/>
      <c r="W37" s="6"/>
      <c r="X37" s="2"/>
      <c r="Y37" s="124"/>
      <c r="Z37" s="123"/>
      <c r="AA37" s="6"/>
      <c r="AB37" s="2"/>
      <c r="AC37" s="2"/>
      <c r="AD37" s="2"/>
      <c r="AE37" s="2"/>
    </row>
    <row r="38" spans="3:199" ht="18" x14ac:dyDescent="0.25">
      <c r="D38" s="158"/>
      <c r="E38" s="159" t="s">
        <v>175</v>
      </c>
      <c r="F38" s="160" t="s">
        <v>187</v>
      </c>
      <c r="G38" s="3"/>
      <c r="H38" s="3"/>
      <c r="I38" s="248"/>
      <c r="J38" s="248"/>
      <c r="K38" s="248"/>
      <c r="L38" s="248"/>
      <c r="M38" s="248"/>
      <c r="N38" s="138"/>
      <c r="T38" s="2"/>
      <c r="U38" s="118"/>
      <c r="V38" s="117"/>
      <c r="W38" s="6"/>
      <c r="X38" s="2"/>
      <c r="Y38" s="124"/>
      <c r="Z38" s="123"/>
      <c r="AA38" s="6"/>
      <c r="AB38" s="2"/>
      <c r="AC38" s="2"/>
      <c r="AD38" s="2"/>
      <c r="AE38" s="2"/>
    </row>
    <row r="39" spans="3:199" ht="18" x14ac:dyDescent="0.25">
      <c r="D39" s="158"/>
      <c r="E39" s="159" t="s">
        <v>202</v>
      </c>
      <c r="F39" s="161">
        <v>2</v>
      </c>
      <c r="G39" s="3"/>
      <c r="H39" s="3"/>
      <c r="I39" s="3"/>
      <c r="J39" s="3"/>
      <c r="K39" s="3"/>
      <c r="L39" s="3"/>
      <c r="M39" s="138"/>
      <c r="N39" s="138"/>
      <c r="T39" s="2"/>
      <c r="U39" s="118"/>
      <c r="V39" s="117"/>
      <c r="W39" s="6"/>
      <c r="X39" s="2"/>
      <c r="Y39" s="124"/>
      <c r="Z39" s="123"/>
      <c r="AA39" s="6"/>
      <c r="AB39" s="2"/>
      <c r="AC39" s="2"/>
      <c r="AD39" s="2"/>
      <c r="AE39" s="2"/>
    </row>
    <row r="40" spans="3:199" ht="18.75" thickBot="1" x14ac:dyDescent="0.3">
      <c r="D40" s="162"/>
      <c r="E40" s="163" t="s">
        <v>204</v>
      </c>
      <c r="F40" s="164" t="s">
        <v>186</v>
      </c>
      <c r="I40" s="255" t="s">
        <v>217</v>
      </c>
      <c r="J40" s="255"/>
      <c r="K40" s="255"/>
      <c r="L40" s="255"/>
      <c r="M40" s="255"/>
      <c r="N40" s="138"/>
      <c r="T40" s="2"/>
      <c r="U40" s="118"/>
      <c r="V40" s="117"/>
      <c r="W40" s="6"/>
      <c r="X40" s="2"/>
      <c r="Y40" s="2"/>
      <c r="Z40" s="2"/>
      <c r="AA40" s="2"/>
      <c r="AB40" s="2"/>
      <c r="AC40" s="2"/>
      <c r="AD40" s="2"/>
      <c r="AE40" s="2"/>
    </row>
    <row r="41" spans="3:199" ht="17.25" thickTop="1" thickBot="1" x14ac:dyDescent="0.3">
      <c r="I41" s="255"/>
      <c r="J41" s="255"/>
      <c r="K41" s="255"/>
      <c r="L41" s="255"/>
      <c r="M41" s="255"/>
      <c r="N41" s="138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3:199" ht="16.5" thickTop="1" x14ac:dyDescent="0.25">
      <c r="D42" s="155" t="s">
        <v>183</v>
      </c>
      <c r="E42" s="156" t="s">
        <v>149</v>
      </c>
      <c r="F42" s="157" t="s">
        <v>186</v>
      </c>
      <c r="G42" s="165"/>
      <c r="H42" s="165"/>
      <c r="I42" s="2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3:199" x14ac:dyDescent="0.25">
      <c r="D43" s="158"/>
      <c r="E43" s="159" t="s">
        <v>152</v>
      </c>
      <c r="F43" s="160">
        <v>1</v>
      </c>
      <c r="G43" s="165"/>
      <c r="H43" s="165"/>
      <c r="I43" s="2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3:199" x14ac:dyDescent="0.25">
      <c r="D44" s="158"/>
      <c r="E44" s="159" t="s">
        <v>153</v>
      </c>
      <c r="F44" s="161">
        <v>1</v>
      </c>
      <c r="G44" s="165"/>
      <c r="H44" s="165"/>
      <c r="I44" s="2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3:199" x14ac:dyDescent="0.25">
      <c r="D45" s="167"/>
      <c r="E45" s="159" t="s">
        <v>156</v>
      </c>
      <c r="F45" s="160" t="s">
        <v>187</v>
      </c>
      <c r="G45" s="165"/>
      <c r="H45" s="165"/>
      <c r="I45" s="21"/>
    </row>
    <row r="46" spans="3:199" x14ac:dyDescent="0.25">
      <c r="D46" s="158"/>
      <c r="E46" s="159" t="s">
        <v>157</v>
      </c>
      <c r="F46" s="161" t="s">
        <v>187</v>
      </c>
      <c r="G46" s="165"/>
      <c r="H46" s="165"/>
      <c r="I46" s="21"/>
    </row>
    <row r="47" spans="3:199" x14ac:dyDescent="0.25">
      <c r="D47" s="158"/>
      <c r="E47" s="159" t="s">
        <v>158</v>
      </c>
      <c r="F47" s="160" t="s">
        <v>186</v>
      </c>
      <c r="G47" s="21"/>
      <c r="H47" s="21"/>
      <c r="I47" s="21"/>
    </row>
    <row r="48" spans="3:199" x14ac:dyDescent="0.25">
      <c r="D48" s="158"/>
      <c r="E48" s="159" t="s">
        <v>159</v>
      </c>
      <c r="F48" s="161" t="s">
        <v>186</v>
      </c>
      <c r="G48" s="21"/>
      <c r="H48" s="21"/>
      <c r="I48" s="21"/>
    </row>
    <row r="49" spans="4:9" ht="16.5" thickBot="1" x14ac:dyDescent="0.3">
      <c r="D49" s="162"/>
      <c r="E49" s="163" t="s">
        <v>160</v>
      </c>
      <c r="F49" s="164" t="s">
        <v>186</v>
      </c>
      <c r="G49" s="21"/>
      <c r="H49" s="21"/>
      <c r="I49" s="21"/>
    </row>
    <row r="50" spans="4:9" ht="17.25" thickTop="1" thickBot="1" x14ac:dyDescent="0.3">
      <c r="D50" s="21"/>
      <c r="E50" s="21"/>
      <c r="F50" s="166"/>
      <c r="G50" s="21"/>
    </row>
    <row r="51" spans="4:9" ht="16.5" thickTop="1" x14ac:dyDescent="0.25">
      <c r="D51" s="155" t="s">
        <v>185</v>
      </c>
      <c r="E51" s="156" t="s">
        <v>149</v>
      </c>
      <c r="F51" s="157" t="s">
        <v>186</v>
      </c>
      <c r="G51" s="21"/>
    </row>
    <row r="52" spans="4:9" x14ac:dyDescent="0.25">
      <c r="D52" s="158"/>
      <c r="E52" s="159" t="s">
        <v>150</v>
      </c>
      <c r="F52" s="160" t="s">
        <v>186</v>
      </c>
      <c r="G52" s="21"/>
    </row>
    <row r="53" spans="4:9" x14ac:dyDescent="0.25">
      <c r="D53" s="158"/>
      <c r="E53" s="159" t="s">
        <v>151</v>
      </c>
      <c r="F53" s="161">
        <v>1</v>
      </c>
      <c r="G53" s="21"/>
    </row>
    <row r="54" spans="4:9" x14ac:dyDescent="0.25">
      <c r="D54" s="167"/>
      <c r="E54" s="159" t="s">
        <v>152</v>
      </c>
      <c r="F54" s="160">
        <v>1</v>
      </c>
      <c r="G54" s="21"/>
    </row>
    <row r="55" spans="4:9" x14ac:dyDescent="0.25">
      <c r="D55" s="158"/>
      <c r="E55" s="159" t="s">
        <v>153</v>
      </c>
      <c r="F55" s="161">
        <v>1</v>
      </c>
      <c r="G55" s="21"/>
    </row>
    <row r="56" spans="4:9" x14ac:dyDescent="0.25">
      <c r="D56" s="158"/>
      <c r="E56" s="159" t="s">
        <v>156</v>
      </c>
      <c r="F56" s="160">
        <v>1</v>
      </c>
    </row>
    <row r="57" spans="4:9" ht="16.5" thickBot="1" x14ac:dyDescent="0.3">
      <c r="D57" s="168"/>
      <c r="E57" s="163" t="s">
        <v>157</v>
      </c>
      <c r="F57" s="169">
        <v>1</v>
      </c>
    </row>
    <row r="58" spans="4:9" ht="17.25" thickTop="1" thickBot="1" x14ac:dyDescent="0.3"/>
    <row r="59" spans="4:9" ht="16.5" thickTop="1" x14ac:dyDescent="0.25">
      <c r="D59" s="155" t="s">
        <v>213</v>
      </c>
      <c r="E59" s="156" t="s">
        <v>173</v>
      </c>
      <c r="F59" s="157">
        <v>2</v>
      </c>
      <c r="G59" s="21"/>
    </row>
    <row r="60" spans="4:9" x14ac:dyDescent="0.25">
      <c r="D60" s="158"/>
      <c r="E60" s="159" t="s">
        <v>175</v>
      </c>
      <c r="F60" s="160">
        <v>2</v>
      </c>
      <c r="G60" s="21"/>
    </row>
    <row r="61" spans="4:9" ht="16.5" thickBot="1" x14ac:dyDescent="0.3">
      <c r="D61" s="168"/>
      <c r="E61" s="163" t="s">
        <v>204</v>
      </c>
      <c r="F61" s="169">
        <v>1</v>
      </c>
      <c r="G61" s="170"/>
    </row>
    <row r="62" spans="4:9" ht="17.25" thickTop="1" thickBot="1" x14ac:dyDescent="0.3">
      <c r="G62" s="21"/>
    </row>
    <row r="63" spans="4:9" ht="16.5" thickTop="1" x14ac:dyDescent="0.25">
      <c r="D63" s="155" t="s">
        <v>214</v>
      </c>
      <c r="E63" s="156" t="s">
        <v>149</v>
      </c>
      <c r="F63" s="157">
        <v>1</v>
      </c>
      <c r="G63" s="21"/>
    </row>
    <row r="64" spans="4:9" x14ac:dyDescent="0.25">
      <c r="D64" s="158"/>
      <c r="E64" s="159" t="s">
        <v>150</v>
      </c>
      <c r="F64" s="160">
        <v>1</v>
      </c>
    </row>
    <row r="65" spans="4:12" x14ac:dyDescent="0.25">
      <c r="D65" s="158"/>
      <c r="E65" s="159" t="s">
        <v>152</v>
      </c>
      <c r="F65" s="161">
        <v>1</v>
      </c>
    </row>
    <row r="66" spans="4:12" x14ac:dyDescent="0.25">
      <c r="D66" s="167"/>
      <c r="E66" s="159" t="s">
        <v>153</v>
      </c>
      <c r="F66" s="160">
        <v>1</v>
      </c>
    </row>
    <row r="67" spans="4:12" x14ac:dyDescent="0.25">
      <c r="D67" s="158"/>
      <c r="E67" s="159" t="s">
        <v>156</v>
      </c>
      <c r="F67" s="161">
        <v>1</v>
      </c>
    </row>
    <row r="68" spans="4:12" x14ac:dyDescent="0.25">
      <c r="D68" s="158"/>
      <c r="E68" s="159" t="s">
        <v>157</v>
      </c>
      <c r="F68" s="160">
        <v>1</v>
      </c>
    </row>
    <row r="69" spans="4:12" x14ac:dyDescent="0.25">
      <c r="D69" s="158"/>
      <c r="E69" s="159" t="s">
        <v>158</v>
      </c>
      <c r="F69" s="161">
        <v>1</v>
      </c>
    </row>
    <row r="70" spans="4:12" x14ac:dyDescent="0.25">
      <c r="D70" s="167"/>
      <c r="E70" s="159" t="s">
        <v>159</v>
      </c>
      <c r="F70" s="160">
        <v>1</v>
      </c>
    </row>
    <row r="71" spans="4:12" ht="16.5" thickBot="1" x14ac:dyDescent="0.3">
      <c r="D71" s="168"/>
      <c r="E71" s="163" t="s">
        <v>160</v>
      </c>
      <c r="F71" s="169">
        <v>1</v>
      </c>
      <c r="G71" s="72"/>
    </row>
    <row r="72" spans="4:12" ht="16.5" thickTop="1" x14ac:dyDescent="0.25"/>
    <row r="74" spans="4:12" ht="18" x14ac:dyDescent="0.25">
      <c r="E74" s="141" t="s">
        <v>87</v>
      </c>
      <c r="F74" s="150" t="s">
        <v>187</v>
      </c>
      <c r="G74" s="150" t="s">
        <v>187</v>
      </c>
      <c r="H74" s="150" t="s">
        <v>186</v>
      </c>
      <c r="I74" s="150" t="s">
        <v>187</v>
      </c>
      <c r="J74" s="150" t="s">
        <v>187</v>
      </c>
      <c r="K74" s="150" t="s">
        <v>186</v>
      </c>
      <c r="L74" s="150" t="s">
        <v>186</v>
      </c>
    </row>
    <row r="75" spans="4:12" ht="16.5" x14ac:dyDescent="0.25">
      <c r="E75" s="141" t="s">
        <v>189</v>
      </c>
      <c r="F75" s="148" t="s">
        <v>191</v>
      </c>
      <c r="G75" s="148" t="s">
        <v>191</v>
      </c>
      <c r="H75" s="148" t="s">
        <v>188</v>
      </c>
      <c r="I75" s="148" t="s">
        <v>191</v>
      </c>
      <c r="J75" s="148" t="s">
        <v>188</v>
      </c>
      <c r="K75" s="149" t="s">
        <v>188</v>
      </c>
      <c r="L75" s="149" t="s">
        <v>188</v>
      </c>
    </row>
    <row r="76" spans="4:12" ht="18.75" thickBot="1" x14ac:dyDescent="0.3">
      <c r="E76" s="142" t="s">
        <v>86</v>
      </c>
      <c r="F76" s="151" t="s">
        <v>187</v>
      </c>
      <c r="G76" s="151" t="s">
        <v>187</v>
      </c>
      <c r="H76" s="151" t="s">
        <v>186</v>
      </c>
      <c r="I76" s="151" t="s">
        <v>187</v>
      </c>
      <c r="J76" s="151" t="s">
        <v>187</v>
      </c>
      <c r="K76" s="151" t="s">
        <v>209</v>
      </c>
      <c r="L76" s="151" t="s">
        <v>186</v>
      </c>
    </row>
    <row r="77" spans="4:12" ht="16.5" thickTop="1" x14ac:dyDescent="0.25"/>
  </sheetData>
  <mergeCells count="25">
    <mergeCell ref="AP4:CK4"/>
    <mergeCell ref="A5:E5"/>
    <mergeCell ref="G5:H5"/>
    <mergeCell ref="L5:M5"/>
    <mergeCell ref="AP5:AU5"/>
    <mergeCell ref="AV5:BA5"/>
    <mergeCell ref="BB5:BG5"/>
    <mergeCell ref="BH5:BM5"/>
    <mergeCell ref="BN5:BS5"/>
    <mergeCell ref="BT5:BY5"/>
    <mergeCell ref="BZ5:CE5"/>
    <mergeCell ref="CF5:CK5"/>
    <mergeCell ref="D6:E6"/>
    <mergeCell ref="AD6:AE6"/>
    <mergeCell ref="AH6:AI6"/>
    <mergeCell ref="AL6:AM6"/>
    <mergeCell ref="A1:K1"/>
    <mergeCell ref="A2:K2"/>
    <mergeCell ref="A4:K4"/>
    <mergeCell ref="I40:M41"/>
    <mergeCell ref="C20:F20"/>
    <mergeCell ref="C21:D21"/>
    <mergeCell ref="E21:F21"/>
    <mergeCell ref="A24:B24"/>
    <mergeCell ref="I37:M38"/>
  </mergeCells>
  <printOptions horizontalCentered="1"/>
  <pageMargins left="0" right="0" top="0" bottom="0" header="0" footer="0"/>
  <pageSetup paperSize="9" orientation="landscape" r:id="rId1"/>
  <headerFooter alignWithMargins="0">
    <oddFooter>&amp;L&amp;6&amp;K03+000&amp;F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tabSelected="1" topLeftCell="A13" zoomScale="80" zoomScaleNormal="80" workbookViewId="0">
      <selection activeCell="I28" sqref="I28"/>
    </sheetView>
  </sheetViews>
  <sheetFormatPr defaultColWidth="9.140625" defaultRowHeight="15.75" x14ac:dyDescent="0.25"/>
  <cols>
    <col min="1" max="1" width="2.7109375" style="4" customWidth="1"/>
    <col min="2" max="2" width="3.140625" style="4" customWidth="1"/>
    <col min="3" max="3" width="8.28515625" style="3" customWidth="1"/>
    <col min="4" max="4" width="13.85546875" style="1" customWidth="1"/>
    <col min="5" max="5" width="16.140625" style="1" customWidth="1"/>
    <col min="6" max="11" width="14.7109375" style="1" customWidth="1"/>
    <col min="12" max="12" width="14.7109375" style="139" customWidth="1"/>
    <col min="13" max="13" width="5.140625" style="5" customWidth="1"/>
    <col min="14" max="16384" width="9.140625" style="1"/>
  </cols>
  <sheetData>
    <row r="1" spans="1:13" ht="20.25" customHeight="1" x14ac:dyDescent="0.2">
      <c r="A1" s="259" t="s">
        <v>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134"/>
    </row>
    <row r="2" spans="1:13" ht="20.25" customHeight="1" x14ac:dyDescent="0.3">
      <c r="A2" s="260" t="s">
        <v>0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135"/>
    </row>
    <row r="3" spans="1:13" ht="12" customHeight="1" x14ac:dyDescent="0.3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135"/>
    </row>
    <row r="4" spans="1:13" ht="32.450000000000003" customHeight="1" x14ac:dyDescent="0.2">
      <c r="A4" s="269" t="s">
        <v>97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</row>
    <row r="5" spans="1:13" s="8" customFormat="1" ht="35.450000000000003" customHeight="1" thickBot="1" x14ac:dyDescent="0.5">
      <c r="A5" s="263" t="s">
        <v>218</v>
      </c>
      <c r="B5" s="263"/>
      <c r="C5" s="263"/>
      <c r="D5" s="263"/>
      <c r="E5" s="263"/>
      <c r="F5" s="78"/>
      <c r="G5" s="264"/>
      <c r="H5" s="264"/>
      <c r="I5" s="79"/>
      <c r="K5" s="35" t="s">
        <v>62</v>
      </c>
      <c r="L5" s="79">
        <f ca="1">NOW()</f>
        <v>44033.622106249997</v>
      </c>
      <c r="M5" s="23"/>
    </row>
    <row r="6" spans="1:13" s="22" customFormat="1" ht="42.6" customHeight="1" thickTop="1" thickBot="1" x14ac:dyDescent="0.25">
      <c r="A6" s="81"/>
      <c r="B6" s="81" t="s">
        <v>77</v>
      </c>
      <c r="C6" s="233" t="s">
        <v>2</v>
      </c>
      <c r="D6" s="249" t="s">
        <v>228</v>
      </c>
      <c r="E6" s="250"/>
      <c r="F6" s="171" t="s">
        <v>71</v>
      </c>
      <c r="G6" s="171" t="s">
        <v>72</v>
      </c>
      <c r="H6" s="171" t="s">
        <v>72</v>
      </c>
      <c r="I6" s="171" t="s">
        <v>73</v>
      </c>
      <c r="J6" s="171" t="s">
        <v>74</v>
      </c>
      <c r="K6" s="171" t="s">
        <v>75</v>
      </c>
      <c r="L6" s="240" t="s">
        <v>76</v>
      </c>
    </row>
    <row r="7" spans="1:13" ht="27.95" customHeight="1" thickTop="1" x14ac:dyDescent="0.2">
      <c r="A7" s="235">
        <v>1</v>
      </c>
      <c r="B7" s="270">
        <v>1</v>
      </c>
      <c r="C7" s="271">
        <v>1083644</v>
      </c>
      <c r="D7" s="272" t="s">
        <v>98</v>
      </c>
      <c r="E7" s="272" t="s">
        <v>99</v>
      </c>
      <c r="F7" s="273" t="s">
        <v>222</v>
      </c>
      <c r="G7" s="274" t="s">
        <v>153</v>
      </c>
      <c r="H7" s="274" t="s">
        <v>156</v>
      </c>
      <c r="I7" s="207" t="s">
        <v>168</v>
      </c>
      <c r="J7" s="207" t="s">
        <v>162</v>
      </c>
      <c r="K7" s="274" t="s">
        <v>237</v>
      </c>
      <c r="L7" s="241" t="s">
        <v>126</v>
      </c>
    </row>
    <row r="8" spans="1:13" ht="27.95" customHeight="1" x14ac:dyDescent="0.2">
      <c r="A8" s="236">
        <v>2</v>
      </c>
      <c r="B8" s="275">
        <v>2</v>
      </c>
      <c r="C8" s="276">
        <v>1089134</v>
      </c>
      <c r="D8" s="277" t="s">
        <v>100</v>
      </c>
      <c r="E8" s="277" t="s">
        <v>79</v>
      </c>
      <c r="F8" s="273" t="s">
        <v>151</v>
      </c>
      <c r="G8" s="273" t="s">
        <v>152</v>
      </c>
      <c r="H8" s="273" t="s">
        <v>157</v>
      </c>
      <c r="I8" s="213" t="s">
        <v>168</v>
      </c>
      <c r="J8" s="213" t="s">
        <v>162</v>
      </c>
      <c r="K8" s="273" t="s">
        <v>237</v>
      </c>
      <c r="L8" s="242" t="s">
        <v>125</v>
      </c>
    </row>
    <row r="9" spans="1:13" ht="27.95" customHeight="1" x14ac:dyDescent="0.2">
      <c r="A9" s="237">
        <v>3</v>
      </c>
      <c r="B9" s="275">
        <v>3</v>
      </c>
      <c r="C9" s="276">
        <v>1088618</v>
      </c>
      <c r="D9" s="277" t="s">
        <v>101</v>
      </c>
      <c r="E9" s="278" t="s">
        <v>102</v>
      </c>
      <c r="F9" s="273" t="s">
        <v>222</v>
      </c>
      <c r="G9" s="213" t="s">
        <v>163</v>
      </c>
      <c r="H9" s="218"/>
      <c r="I9" s="273" t="s">
        <v>157</v>
      </c>
      <c r="J9" s="213" t="s">
        <v>162</v>
      </c>
      <c r="K9" s="273" t="s">
        <v>237</v>
      </c>
      <c r="L9" s="279" t="s">
        <v>153</v>
      </c>
    </row>
    <row r="10" spans="1:13" ht="27.95" customHeight="1" x14ac:dyDescent="0.2">
      <c r="A10" s="237">
        <v>4</v>
      </c>
      <c r="B10" s="275">
        <v>4</v>
      </c>
      <c r="C10" s="276">
        <v>1089260</v>
      </c>
      <c r="D10" s="277" t="s">
        <v>103</v>
      </c>
      <c r="E10" s="277" t="s">
        <v>80</v>
      </c>
      <c r="F10" s="273" t="s">
        <v>222</v>
      </c>
      <c r="G10" s="213" t="s">
        <v>162</v>
      </c>
      <c r="H10" s="218"/>
      <c r="I10" s="273" t="s">
        <v>152</v>
      </c>
      <c r="J10" s="213" t="s">
        <v>163</v>
      </c>
      <c r="K10" s="273" t="s">
        <v>237</v>
      </c>
      <c r="L10" s="279" t="s">
        <v>157</v>
      </c>
    </row>
    <row r="11" spans="1:13" ht="27.95" customHeight="1" x14ac:dyDescent="0.2">
      <c r="A11" s="237">
        <v>5</v>
      </c>
      <c r="B11" s="275">
        <v>5</v>
      </c>
      <c r="C11" s="276">
        <v>1091331</v>
      </c>
      <c r="D11" s="277" t="s">
        <v>104</v>
      </c>
      <c r="E11" s="277" t="s">
        <v>105</v>
      </c>
      <c r="F11" s="273" t="s">
        <v>222</v>
      </c>
      <c r="G11" s="213" t="s">
        <v>162</v>
      </c>
      <c r="H11" s="218"/>
      <c r="I11" s="273" t="s">
        <v>153</v>
      </c>
      <c r="J11" s="213" t="s">
        <v>163</v>
      </c>
      <c r="K11" s="273" t="s">
        <v>237</v>
      </c>
      <c r="L11" s="279" t="s">
        <v>150</v>
      </c>
    </row>
    <row r="12" spans="1:13" ht="27.95" customHeight="1" x14ac:dyDescent="0.2">
      <c r="A12" s="237">
        <v>6</v>
      </c>
      <c r="B12" s="275">
        <v>6</v>
      </c>
      <c r="C12" s="276">
        <v>1088523</v>
      </c>
      <c r="D12" s="277" t="s">
        <v>106</v>
      </c>
      <c r="E12" s="277" t="s">
        <v>107</v>
      </c>
      <c r="F12" s="273" t="s">
        <v>152</v>
      </c>
      <c r="G12" s="273" t="s">
        <v>149</v>
      </c>
      <c r="H12" s="273" t="s">
        <v>158</v>
      </c>
      <c r="I12" s="213" t="s">
        <v>166</v>
      </c>
      <c r="J12" s="213" t="s">
        <v>163</v>
      </c>
      <c r="K12" s="213" t="s">
        <v>120</v>
      </c>
      <c r="L12" s="279" t="s">
        <v>151</v>
      </c>
    </row>
    <row r="13" spans="1:13" ht="27.95" customHeight="1" x14ac:dyDescent="0.2">
      <c r="A13" s="237">
        <v>7</v>
      </c>
      <c r="B13" s="275">
        <v>9</v>
      </c>
      <c r="C13" s="276">
        <v>1084146</v>
      </c>
      <c r="D13" s="277" t="s">
        <v>108</v>
      </c>
      <c r="E13" s="277" t="s">
        <v>109</v>
      </c>
      <c r="F13" s="273" t="s">
        <v>222</v>
      </c>
      <c r="G13" s="213" t="s">
        <v>163</v>
      </c>
      <c r="H13" s="218"/>
      <c r="I13" s="213" t="s">
        <v>166</v>
      </c>
      <c r="J13" s="280" t="s">
        <v>175</v>
      </c>
      <c r="K13" s="213" t="s">
        <v>120</v>
      </c>
      <c r="L13" s="279" t="s">
        <v>158</v>
      </c>
    </row>
    <row r="14" spans="1:13" ht="27.95" customHeight="1" x14ac:dyDescent="0.2">
      <c r="A14" s="237">
        <v>8</v>
      </c>
      <c r="B14" s="275">
        <v>12</v>
      </c>
      <c r="C14" s="276">
        <v>1088338</v>
      </c>
      <c r="D14" s="277" t="s">
        <v>110</v>
      </c>
      <c r="E14" s="277" t="s">
        <v>111</v>
      </c>
      <c r="F14" s="213" t="s">
        <v>164</v>
      </c>
      <c r="G14" s="213" t="s">
        <v>163</v>
      </c>
      <c r="H14" s="218"/>
      <c r="I14" s="273" t="s">
        <v>151</v>
      </c>
      <c r="J14" s="273" t="s">
        <v>173</v>
      </c>
      <c r="K14" s="273" t="s">
        <v>237</v>
      </c>
      <c r="L14" s="279" t="s">
        <v>156</v>
      </c>
    </row>
    <row r="15" spans="1:13" ht="27.95" customHeight="1" x14ac:dyDescent="0.2">
      <c r="A15" s="237">
        <v>9</v>
      </c>
      <c r="B15" s="275">
        <v>13</v>
      </c>
      <c r="C15" s="276">
        <v>1088627</v>
      </c>
      <c r="D15" s="277" t="s">
        <v>112</v>
      </c>
      <c r="E15" s="277" t="s">
        <v>113</v>
      </c>
      <c r="F15" s="213" t="s">
        <v>164</v>
      </c>
      <c r="G15" s="213" t="s">
        <v>163</v>
      </c>
      <c r="H15" s="218"/>
      <c r="I15" s="273" t="s">
        <v>150</v>
      </c>
      <c r="J15" s="273" t="s">
        <v>204</v>
      </c>
      <c r="K15" s="273" t="s">
        <v>237</v>
      </c>
      <c r="L15" s="279" t="s">
        <v>159</v>
      </c>
    </row>
    <row r="16" spans="1:13" ht="27.95" customHeight="1" x14ac:dyDescent="0.2">
      <c r="A16" s="238">
        <v>10</v>
      </c>
      <c r="B16" s="275">
        <v>14</v>
      </c>
      <c r="C16" s="281">
        <v>1082873</v>
      </c>
      <c r="D16" s="277" t="s">
        <v>114</v>
      </c>
      <c r="E16" s="278" t="s">
        <v>115</v>
      </c>
      <c r="F16" s="213" t="s">
        <v>165</v>
      </c>
      <c r="G16" s="273" t="s">
        <v>156</v>
      </c>
      <c r="H16" s="273" t="s">
        <v>159</v>
      </c>
      <c r="I16" s="273" t="s">
        <v>149</v>
      </c>
      <c r="J16" s="280" t="s">
        <v>175</v>
      </c>
      <c r="K16" s="213" t="s">
        <v>123</v>
      </c>
      <c r="L16" s="279" t="s">
        <v>160</v>
      </c>
    </row>
    <row r="17" spans="1:12" ht="27.95" customHeight="1" x14ac:dyDescent="0.2">
      <c r="A17" s="239">
        <v>11</v>
      </c>
      <c r="B17" s="275">
        <v>15</v>
      </c>
      <c r="C17" s="281">
        <v>1081821</v>
      </c>
      <c r="D17" s="277" t="s">
        <v>116</v>
      </c>
      <c r="E17" s="277" t="s">
        <v>81</v>
      </c>
      <c r="F17" s="213" t="s">
        <v>165</v>
      </c>
      <c r="G17" s="273" t="s">
        <v>157</v>
      </c>
      <c r="H17" s="273" t="s">
        <v>160</v>
      </c>
      <c r="I17" s="273" t="s">
        <v>156</v>
      </c>
      <c r="J17" s="273" t="s">
        <v>173</v>
      </c>
      <c r="K17" s="213" t="s">
        <v>123</v>
      </c>
      <c r="L17" s="279" t="s">
        <v>152</v>
      </c>
    </row>
    <row r="18" spans="1:12" ht="27.95" customHeight="1" thickBot="1" x14ac:dyDescent="0.35">
      <c r="A18" s="189"/>
      <c r="B18" s="282"/>
      <c r="C18" s="283"/>
      <c r="D18" s="284"/>
      <c r="E18" s="284"/>
      <c r="F18" s="285"/>
      <c r="G18" s="285"/>
      <c r="H18" s="285"/>
      <c r="I18" s="285"/>
      <c r="J18" s="285"/>
      <c r="K18" s="286"/>
      <c r="L18" s="298"/>
    </row>
    <row r="19" spans="1:12" ht="27.95" customHeight="1" thickTop="1" x14ac:dyDescent="0.25">
      <c r="A19" s="173"/>
      <c r="B19" s="174"/>
      <c r="C19" s="245" t="s">
        <v>219</v>
      </c>
      <c r="D19" s="244"/>
      <c r="E19" s="244"/>
      <c r="F19" s="244"/>
      <c r="G19" s="246" t="s">
        <v>235</v>
      </c>
      <c r="H19" s="297" t="s">
        <v>230</v>
      </c>
      <c r="I19" s="297" t="s">
        <v>231</v>
      </c>
      <c r="J19" s="297" t="s">
        <v>232</v>
      </c>
      <c r="K19" s="297" t="s">
        <v>233</v>
      </c>
      <c r="L19" s="297" t="s">
        <v>234</v>
      </c>
    </row>
    <row r="20" spans="1:12" ht="24.95" customHeight="1" x14ac:dyDescent="0.2">
      <c r="A20" s="173"/>
      <c r="B20" s="174"/>
      <c r="C20" s="287" t="s">
        <v>220</v>
      </c>
      <c r="D20" s="288"/>
      <c r="E20" s="287" t="s">
        <v>221</v>
      </c>
      <c r="F20" s="289"/>
      <c r="G20" s="290" t="s">
        <v>229</v>
      </c>
      <c r="H20" s="291" t="s">
        <v>14</v>
      </c>
      <c r="I20" s="291" t="s">
        <v>14</v>
      </c>
      <c r="J20" s="291" t="s">
        <v>14</v>
      </c>
      <c r="K20" s="291" t="s">
        <v>24</v>
      </c>
      <c r="L20" s="292" t="s">
        <v>24</v>
      </c>
    </row>
    <row r="21" spans="1:12" ht="24.95" customHeight="1" x14ac:dyDescent="0.2">
      <c r="A21" s="173"/>
      <c r="B21" s="174"/>
      <c r="C21" s="293"/>
      <c r="D21" s="293"/>
      <c r="E21" s="293"/>
      <c r="F21" s="293"/>
      <c r="G21" s="294" t="s">
        <v>236</v>
      </c>
      <c r="H21" s="295" t="s">
        <v>14</v>
      </c>
      <c r="I21" s="295" t="s">
        <v>14</v>
      </c>
      <c r="J21" s="295" t="s">
        <v>14</v>
      </c>
      <c r="K21" s="295" t="s">
        <v>14</v>
      </c>
      <c r="L21" s="296" t="s">
        <v>14</v>
      </c>
    </row>
  </sheetData>
  <mergeCells count="8">
    <mergeCell ref="A5:E5"/>
    <mergeCell ref="G5:H5"/>
    <mergeCell ref="A4:L4"/>
    <mergeCell ref="D6:E6"/>
    <mergeCell ref="A1:K1"/>
    <mergeCell ref="A2:K2"/>
    <mergeCell ref="C20:D20"/>
    <mergeCell ref="E20:F20"/>
  </mergeCells>
  <printOptions horizontalCentered="1"/>
  <pageMargins left="0" right="0" top="0" bottom="0" header="0" footer="0"/>
  <pageSetup paperSize="9" orientation="landscape" r:id="rId1"/>
  <headerFooter alignWithMargins="0">
    <oddFooter>&amp;L&amp;6&amp;K03+000&amp;F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TRASFUSIONALE (2)</vt:lpstr>
      <vt:lpstr>TRASFUSIONALE</vt:lpstr>
      <vt:lpstr>Programmazione</vt:lpstr>
    </vt:vector>
  </TitlesOfParts>
  <Company>Università Politecnica delle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Bettarelli</dc:creator>
  <cp:lastModifiedBy>massimo</cp:lastModifiedBy>
  <cp:lastPrinted>2020-07-21T12:56:39Z</cp:lastPrinted>
  <dcterms:created xsi:type="dcterms:W3CDTF">2011-11-24T08:51:33Z</dcterms:created>
  <dcterms:modified xsi:type="dcterms:W3CDTF">2020-07-21T12:56:48Z</dcterms:modified>
</cp:coreProperties>
</file>