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04598_staff_univpm_it/Documents/Download/"/>
    </mc:Choice>
  </mc:AlternateContent>
  <xr:revisionPtr revIDLastSave="53" documentId="11_3C9CED95EAF5FC368E45CFB5FD77795CAF66743E" xr6:coauthVersionLast="47" xr6:coauthVersionMax="47" xr10:uidLastSave="{7DFCF024-D6A1-4DFF-8749-C1191B5F0180}"/>
  <bookViews>
    <workbookView xWindow="-120" yWindow="-120" windowWidth="29040" windowHeight="15840" xr2:uid="{00000000-000D-0000-FFFF-FFFF00000000}"/>
  </bookViews>
  <sheets>
    <sheet name="Calendario afp - 2021.2022" sheetId="1" r:id="rId1"/>
  </sheets>
  <definedNames>
    <definedName name="_xlnm.Print_Area" localSheetId="0">'Calendario afp - 2021.2022'!$A$1:$CX$179</definedName>
    <definedName name="_xlnm.Print_Titles" localSheetId="0">'Calendario afp - 2021.2022'!$1:$5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118" i="1" l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  <c r="CS118" i="1"/>
  <c r="CT118" i="1"/>
  <c r="CU118" i="1"/>
  <c r="CV118" i="1"/>
  <c r="CW118" i="1"/>
  <c r="CX118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O119" i="1"/>
  <c r="CP119" i="1"/>
  <c r="CQ119" i="1"/>
  <c r="CR119" i="1"/>
  <c r="CS119" i="1"/>
  <c r="CT119" i="1"/>
  <c r="CU119" i="1"/>
  <c r="CV119" i="1"/>
  <c r="CW119" i="1"/>
  <c r="CX119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CL120" i="1"/>
  <c r="CM120" i="1"/>
  <c r="CN120" i="1"/>
  <c r="CO120" i="1"/>
  <c r="CP120" i="1"/>
  <c r="CQ120" i="1"/>
  <c r="CR120" i="1"/>
  <c r="CS120" i="1"/>
  <c r="CT120" i="1"/>
  <c r="CU120" i="1"/>
  <c r="CV120" i="1"/>
  <c r="CW120" i="1"/>
  <c r="CX120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CL123" i="1"/>
  <c r="CM123" i="1"/>
  <c r="CN123" i="1"/>
  <c r="CO123" i="1"/>
  <c r="CP123" i="1"/>
  <c r="CQ123" i="1"/>
  <c r="CR123" i="1"/>
  <c r="CS123" i="1"/>
  <c r="CT123" i="1"/>
  <c r="CU123" i="1"/>
  <c r="CV123" i="1"/>
  <c r="CW123" i="1"/>
  <c r="CX123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CL124" i="1"/>
  <c r="CM124" i="1"/>
  <c r="CN124" i="1"/>
  <c r="CO124" i="1"/>
  <c r="CP124" i="1"/>
  <c r="CQ124" i="1"/>
  <c r="CR124" i="1"/>
  <c r="CS124" i="1"/>
  <c r="CT124" i="1"/>
  <c r="CU124" i="1"/>
  <c r="CV124" i="1"/>
  <c r="CW124" i="1"/>
  <c r="CX124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V125" i="1"/>
  <c r="CW125" i="1"/>
  <c r="CX125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CE126" i="1"/>
  <c r="CF126" i="1"/>
  <c r="CG126" i="1"/>
  <c r="CH126" i="1"/>
  <c r="CI126" i="1"/>
  <c r="CJ126" i="1"/>
  <c r="CK126" i="1"/>
  <c r="CL126" i="1"/>
  <c r="CM126" i="1"/>
  <c r="CN126" i="1"/>
  <c r="CO126" i="1"/>
  <c r="CP126" i="1"/>
  <c r="CQ126" i="1"/>
  <c r="CR126" i="1"/>
  <c r="CS126" i="1"/>
  <c r="CT126" i="1"/>
  <c r="CU126" i="1"/>
  <c r="CV126" i="1"/>
  <c r="CW126" i="1"/>
  <c r="CX126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CL127" i="1"/>
  <c r="CM127" i="1"/>
  <c r="CN127" i="1"/>
  <c r="CO127" i="1"/>
  <c r="CP127" i="1"/>
  <c r="CQ127" i="1"/>
  <c r="CR127" i="1"/>
  <c r="CS127" i="1"/>
  <c r="CT127" i="1"/>
  <c r="CU127" i="1"/>
  <c r="CV127" i="1"/>
  <c r="CW127" i="1"/>
  <c r="CX127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CL128" i="1"/>
  <c r="CM128" i="1"/>
  <c r="CN128" i="1"/>
  <c r="CO128" i="1"/>
  <c r="CP128" i="1"/>
  <c r="CQ128" i="1"/>
  <c r="CR128" i="1"/>
  <c r="CS128" i="1"/>
  <c r="CT128" i="1"/>
  <c r="CU128" i="1"/>
  <c r="CV128" i="1"/>
  <c r="CW128" i="1"/>
  <c r="CX128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CL129" i="1"/>
  <c r="CM129" i="1"/>
  <c r="CN129" i="1"/>
  <c r="CO129" i="1"/>
  <c r="CP129" i="1"/>
  <c r="CQ129" i="1"/>
  <c r="CR129" i="1"/>
  <c r="CS129" i="1"/>
  <c r="CT129" i="1"/>
  <c r="CU129" i="1"/>
  <c r="CV129" i="1"/>
  <c r="CW129" i="1"/>
  <c r="CX129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CL130" i="1"/>
  <c r="CM130" i="1"/>
  <c r="CN130" i="1"/>
  <c r="CO130" i="1"/>
  <c r="CP130" i="1"/>
  <c r="CQ130" i="1"/>
  <c r="CR130" i="1"/>
  <c r="CS130" i="1"/>
  <c r="CT130" i="1"/>
  <c r="CU130" i="1"/>
  <c r="CV130" i="1"/>
  <c r="CW130" i="1"/>
  <c r="CX130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CL131" i="1"/>
  <c r="CM131" i="1"/>
  <c r="CN131" i="1"/>
  <c r="CO131" i="1"/>
  <c r="CP131" i="1"/>
  <c r="CQ131" i="1"/>
  <c r="CR131" i="1"/>
  <c r="CS131" i="1"/>
  <c r="CT131" i="1"/>
  <c r="CU131" i="1"/>
  <c r="CV131" i="1"/>
  <c r="CW131" i="1"/>
  <c r="CX131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CL132" i="1"/>
  <c r="CM132" i="1"/>
  <c r="CN132" i="1"/>
  <c r="CO132" i="1"/>
  <c r="CP132" i="1"/>
  <c r="CQ132" i="1"/>
  <c r="CR132" i="1"/>
  <c r="CS132" i="1"/>
  <c r="CT132" i="1"/>
  <c r="CU132" i="1"/>
  <c r="CV132" i="1"/>
  <c r="CW132" i="1"/>
  <c r="CX132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CL133" i="1"/>
  <c r="CM133" i="1"/>
  <c r="CN133" i="1"/>
  <c r="CO133" i="1"/>
  <c r="CP133" i="1"/>
  <c r="CQ133" i="1"/>
  <c r="CR133" i="1"/>
  <c r="CS133" i="1"/>
  <c r="CT133" i="1"/>
  <c r="CU133" i="1"/>
  <c r="CV133" i="1"/>
  <c r="CW133" i="1"/>
  <c r="CX133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CL134" i="1"/>
  <c r="CM134" i="1"/>
  <c r="CN134" i="1"/>
  <c r="CO134" i="1"/>
  <c r="CP134" i="1"/>
  <c r="CQ134" i="1"/>
  <c r="CR134" i="1"/>
  <c r="CS134" i="1"/>
  <c r="CT134" i="1"/>
  <c r="CU134" i="1"/>
  <c r="CV134" i="1"/>
  <c r="CW134" i="1"/>
  <c r="CX134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CL135" i="1"/>
  <c r="CM135" i="1"/>
  <c r="CN135" i="1"/>
  <c r="CO135" i="1"/>
  <c r="CP135" i="1"/>
  <c r="CQ135" i="1"/>
  <c r="CR135" i="1"/>
  <c r="CS135" i="1"/>
  <c r="CT135" i="1"/>
  <c r="CU135" i="1"/>
  <c r="CV135" i="1"/>
  <c r="CW135" i="1"/>
  <c r="CX135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CL136" i="1"/>
  <c r="CM136" i="1"/>
  <c r="CN136" i="1"/>
  <c r="CO136" i="1"/>
  <c r="CP136" i="1"/>
  <c r="CQ136" i="1"/>
  <c r="CR136" i="1"/>
  <c r="CS136" i="1"/>
  <c r="CT136" i="1"/>
  <c r="CU136" i="1"/>
  <c r="CV136" i="1"/>
  <c r="CW136" i="1"/>
  <c r="CX136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CL137" i="1"/>
  <c r="CM137" i="1"/>
  <c r="CN137" i="1"/>
  <c r="CO137" i="1"/>
  <c r="CP137" i="1"/>
  <c r="CQ137" i="1"/>
  <c r="CR137" i="1"/>
  <c r="CS137" i="1"/>
  <c r="CT137" i="1"/>
  <c r="CU137" i="1"/>
  <c r="CV137" i="1"/>
  <c r="CW137" i="1"/>
  <c r="CX137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CL138" i="1"/>
  <c r="CM138" i="1"/>
  <c r="CN138" i="1"/>
  <c r="CO138" i="1"/>
  <c r="CP138" i="1"/>
  <c r="CQ138" i="1"/>
  <c r="CR138" i="1"/>
  <c r="CS138" i="1"/>
  <c r="CT138" i="1"/>
  <c r="CU138" i="1"/>
  <c r="CV138" i="1"/>
  <c r="CW138" i="1"/>
  <c r="CX138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CL140" i="1"/>
  <c r="CM140" i="1"/>
  <c r="CN140" i="1"/>
  <c r="CO140" i="1"/>
  <c r="CP140" i="1"/>
  <c r="CQ140" i="1"/>
  <c r="CR140" i="1"/>
  <c r="CS140" i="1"/>
  <c r="CT140" i="1"/>
  <c r="CU140" i="1"/>
  <c r="CV140" i="1"/>
  <c r="CW140" i="1"/>
  <c r="CX140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CL141" i="1"/>
  <c r="CM141" i="1"/>
  <c r="CN141" i="1"/>
  <c r="CO141" i="1"/>
  <c r="CP141" i="1"/>
  <c r="CQ141" i="1"/>
  <c r="CR141" i="1"/>
  <c r="CS141" i="1"/>
  <c r="CT141" i="1"/>
  <c r="CU141" i="1"/>
  <c r="CV141" i="1"/>
  <c r="CW141" i="1"/>
  <c r="CX141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CE142" i="1"/>
  <c r="CF142" i="1"/>
  <c r="CG142" i="1"/>
  <c r="CH142" i="1"/>
  <c r="CI142" i="1"/>
  <c r="CJ142" i="1"/>
  <c r="CK142" i="1"/>
  <c r="CL142" i="1"/>
  <c r="CM142" i="1"/>
  <c r="CN142" i="1"/>
  <c r="CO142" i="1"/>
  <c r="CP142" i="1"/>
  <c r="CQ142" i="1"/>
  <c r="CR142" i="1"/>
  <c r="CS142" i="1"/>
  <c r="CT142" i="1"/>
  <c r="CU142" i="1"/>
  <c r="CV142" i="1"/>
  <c r="CW142" i="1"/>
  <c r="CX142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CL143" i="1"/>
  <c r="CM143" i="1"/>
  <c r="CN143" i="1"/>
  <c r="CO143" i="1"/>
  <c r="CP143" i="1"/>
  <c r="CQ143" i="1"/>
  <c r="CR143" i="1"/>
  <c r="CS143" i="1"/>
  <c r="CT143" i="1"/>
  <c r="CU143" i="1"/>
  <c r="CV143" i="1"/>
  <c r="CW143" i="1"/>
  <c r="CX143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CL144" i="1"/>
  <c r="CM144" i="1"/>
  <c r="CN144" i="1"/>
  <c r="CO144" i="1"/>
  <c r="CP144" i="1"/>
  <c r="CQ144" i="1"/>
  <c r="CR144" i="1"/>
  <c r="CS144" i="1"/>
  <c r="CT144" i="1"/>
  <c r="CU144" i="1"/>
  <c r="CV144" i="1"/>
  <c r="CW144" i="1"/>
  <c r="CX144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CL145" i="1"/>
  <c r="CM145" i="1"/>
  <c r="CN145" i="1"/>
  <c r="CO145" i="1"/>
  <c r="CP145" i="1"/>
  <c r="CQ145" i="1"/>
  <c r="CR145" i="1"/>
  <c r="CS145" i="1"/>
  <c r="CT145" i="1"/>
  <c r="CU145" i="1"/>
  <c r="CV145" i="1"/>
  <c r="CW145" i="1"/>
  <c r="CX145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CE146" i="1"/>
  <c r="CF146" i="1"/>
  <c r="CG146" i="1"/>
  <c r="CH146" i="1"/>
  <c r="CI146" i="1"/>
  <c r="CJ146" i="1"/>
  <c r="CK146" i="1"/>
  <c r="CL146" i="1"/>
  <c r="CM146" i="1"/>
  <c r="CN146" i="1"/>
  <c r="CO146" i="1"/>
  <c r="CP146" i="1"/>
  <c r="CQ146" i="1"/>
  <c r="CR146" i="1"/>
  <c r="CS146" i="1"/>
  <c r="CT146" i="1"/>
  <c r="CU146" i="1"/>
  <c r="CV146" i="1"/>
  <c r="CW146" i="1"/>
  <c r="CX146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7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V147" i="1"/>
  <c r="CW147" i="1"/>
  <c r="CX147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CE148" i="1"/>
  <c r="CF148" i="1"/>
  <c r="CG148" i="1"/>
  <c r="CH148" i="1"/>
  <c r="CI148" i="1"/>
  <c r="CJ148" i="1"/>
  <c r="CK148" i="1"/>
  <c r="CL148" i="1"/>
  <c r="CM148" i="1"/>
  <c r="CN148" i="1"/>
  <c r="CO148" i="1"/>
  <c r="CP148" i="1"/>
  <c r="CQ148" i="1"/>
  <c r="CR148" i="1"/>
  <c r="CS148" i="1"/>
  <c r="CT148" i="1"/>
  <c r="CU148" i="1"/>
  <c r="CV148" i="1"/>
  <c r="CW148" i="1"/>
  <c r="CX148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CE149" i="1"/>
  <c r="CF149" i="1"/>
  <c r="CG149" i="1"/>
  <c r="CH149" i="1"/>
  <c r="CI149" i="1"/>
  <c r="CJ149" i="1"/>
  <c r="CK149" i="1"/>
  <c r="CL149" i="1"/>
  <c r="CM149" i="1"/>
  <c r="CN149" i="1"/>
  <c r="CO149" i="1"/>
  <c r="CP149" i="1"/>
  <c r="CQ149" i="1"/>
  <c r="CR149" i="1"/>
  <c r="CS149" i="1"/>
  <c r="CT149" i="1"/>
  <c r="CU149" i="1"/>
  <c r="CV149" i="1"/>
  <c r="CW149" i="1"/>
  <c r="CX149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CE150" i="1"/>
  <c r="CF150" i="1"/>
  <c r="CG150" i="1"/>
  <c r="CH150" i="1"/>
  <c r="CI150" i="1"/>
  <c r="CJ150" i="1"/>
  <c r="CK150" i="1"/>
  <c r="CL150" i="1"/>
  <c r="CM150" i="1"/>
  <c r="CN150" i="1"/>
  <c r="CO150" i="1"/>
  <c r="CP150" i="1"/>
  <c r="CQ150" i="1"/>
  <c r="CR150" i="1"/>
  <c r="CS150" i="1"/>
  <c r="CT150" i="1"/>
  <c r="CU150" i="1"/>
  <c r="CV150" i="1"/>
  <c r="CW150" i="1"/>
  <c r="CX150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CE151" i="1"/>
  <c r="CF151" i="1"/>
  <c r="CG151" i="1"/>
  <c r="CH151" i="1"/>
  <c r="CI151" i="1"/>
  <c r="CJ151" i="1"/>
  <c r="CK151" i="1"/>
  <c r="CL151" i="1"/>
  <c r="CM151" i="1"/>
  <c r="CN151" i="1"/>
  <c r="CO151" i="1"/>
  <c r="CP151" i="1"/>
  <c r="CQ151" i="1"/>
  <c r="CR151" i="1"/>
  <c r="CS151" i="1"/>
  <c r="CT151" i="1"/>
  <c r="CU151" i="1"/>
  <c r="CV151" i="1"/>
  <c r="CW151" i="1"/>
  <c r="CX151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CE152" i="1"/>
  <c r="CF152" i="1"/>
  <c r="CG152" i="1"/>
  <c r="CH152" i="1"/>
  <c r="CI152" i="1"/>
  <c r="CJ152" i="1"/>
  <c r="CK152" i="1"/>
  <c r="CL152" i="1"/>
  <c r="CM152" i="1"/>
  <c r="CN152" i="1"/>
  <c r="CO152" i="1"/>
  <c r="CP152" i="1"/>
  <c r="CQ152" i="1"/>
  <c r="CR152" i="1"/>
  <c r="CS152" i="1"/>
  <c r="CT152" i="1"/>
  <c r="CU152" i="1"/>
  <c r="CV152" i="1"/>
  <c r="CW152" i="1"/>
  <c r="CX152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X153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CE154" i="1"/>
  <c r="CF154" i="1"/>
  <c r="CG154" i="1"/>
  <c r="CH154" i="1"/>
  <c r="CI154" i="1"/>
  <c r="CJ154" i="1"/>
  <c r="CK154" i="1"/>
  <c r="CL154" i="1"/>
  <c r="CM154" i="1"/>
  <c r="CN154" i="1"/>
  <c r="CO154" i="1"/>
  <c r="CP154" i="1"/>
  <c r="CQ154" i="1"/>
  <c r="CR154" i="1"/>
  <c r="CS154" i="1"/>
  <c r="CT154" i="1"/>
  <c r="CU154" i="1"/>
  <c r="CV154" i="1"/>
  <c r="CW154" i="1"/>
  <c r="CX154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CE155" i="1"/>
  <c r="CF155" i="1"/>
  <c r="CG155" i="1"/>
  <c r="CH155" i="1"/>
  <c r="CI155" i="1"/>
  <c r="CJ155" i="1"/>
  <c r="CK155" i="1"/>
  <c r="CL155" i="1"/>
  <c r="CM155" i="1"/>
  <c r="CN155" i="1"/>
  <c r="CO155" i="1"/>
  <c r="CP155" i="1"/>
  <c r="CQ155" i="1"/>
  <c r="CR155" i="1"/>
  <c r="CS155" i="1"/>
  <c r="CT155" i="1"/>
  <c r="CU155" i="1"/>
  <c r="CV155" i="1"/>
  <c r="CW155" i="1"/>
  <c r="CX155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CE156" i="1"/>
  <c r="CF156" i="1"/>
  <c r="CG156" i="1"/>
  <c r="CH156" i="1"/>
  <c r="CI156" i="1"/>
  <c r="CJ156" i="1"/>
  <c r="CK156" i="1"/>
  <c r="CL156" i="1"/>
  <c r="CM156" i="1"/>
  <c r="CN156" i="1"/>
  <c r="CO156" i="1"/>
  <c r="CP156" i="1"/>
  <c r="CQ156" i="1"/>
  <c r="CR156" i="1"/>
  <c r="CS156" i="1"/>
  <c r="CT156" i="1"/>
  <c r="CU156" i="1"/>
  <c r="CV156" i="1"/>
  <c r="CW156" i="1"/>
  <c r="CX156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CE157" i="1"/>
  <c r="CF157" i="1"/>
  <c r="CG157" i="1"/>
  <c r="CH157" i="1"/>
  <c r="CI157" i="1"/>
  <c r="CJ157" i="1"/>
  <c r="CK157" i="1"/>
  <c r="CL157" i="1"/>
  <c r="CM157" i="1"/>
  <c r="CN157" i="1"/>
  <c r="CO157" i="1"/>
  <c r="CP157" i="1"/>
  <c r="CQ157" i="1"/>
  <c r="CR157" i="1"/>
  <c r="CS157" i="1"/>
  <c r="CT157" i="1"/>
  <c r="CU157" i="1"/>
  <c r="CV157" i="1"/>
  <c r="CW157" i="1"/>
  <c r="CX157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CE158" i="1"/>
  <c r="CF158" i="1"/>
  <c r="CG158" i="1"/>
  <c r="CH158" i="1"/>
  <c r="CI158" i="1"/>
  <c r="CJ158" i="1"/>
  <c r="CK158" i="1"/>
  <c r="CL158" i="1"/>
  <c r="CM158" i="1"/>
  <c r="CN158" i="1"/>
  <c r="CO158" i="1"/>
  <c r="CP158" i="1"/>
  <c r="CQ158" i="1"/>
  <c r="CR158" i="1"/>
  <c r="CS158" i="1"/>
  <c r="CT158" i="1"/>
  <c r="CU158" i="1"/>
  <c r="CV158" i="1"/>
  <c r="CW158" i="1"/>
  <c r="CX158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CE159" i="1"/>
  <c r="CF159" i="1"/>
  <c r="CG159" i="1"/>
  <c r="CH159" i="1"/>
  <c r="CI159" i="1"/>
  <c r="CJ159" i="1"/>
  <c r="CK159" i="1"/>
  <c r="CL159" i="1"/>
  <c r="CM159" i="1"/>
  <c r="CN159" i="1"/>
  <c r="CO159" i="1"/>
  <c r="CP159" i="1"/>
  <c r="CQ159" i="1"/>
  <c r="CR159" i="1"/>
  <c r="CS159" i="1"/>
  <c r="CT159" i="1"/>
  <c r="CU159" i="1"/>
  <c r="CV159" i="1"/>
  <c r="CW159" i="1"/>
  <c r="CX159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CE160" i="1"/>
  <c r="CF160" i="1"/>
  <c r="CG160" i="1"/>
  <c r="CH160" i="1"/>
  <c r="CI160" i="1"/>
  <c r="CJ160" i="1"/>
  <c r="CK160" i="1"/>
  <c r="CL160" i="1"/>
  <c r="CM160" i="1"/>
  <c r="CN160" i="1"/>
  <c r="CO160" i="1"/>
  <c r="CP160" i="1"/>
  <c r="CQ160" i="1"/>
  <c r="CR160" i="1"/>
  <c r="CS160" i="1"/>
  <c r="CT160" i="1"/>
  <c r="CU160" i="1"/>
  <c r="CV160" i="1"/>
  <c r="CW160" i="1"/>
  <c r="CX160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CE161" i="1"/>
  <c r="CF161" i="1"/>
  <c r="CG161" i="1"/>
  <c r="CH161" i="1"/>
  <c r="CI161" i="1"/>
  <c r="CJ161" i="1"/>
  <c r="CK161" i="1"/>
  <c r="CL161" i="1"/>
  <c r="CM161" i="1"/>
  <c r="CN161" i="1"/>
  <c r="CO161" i="1"/>
  <c r="CP161" i="1"/>
  <c r="CQ161" i="1"/>
  <c r="CR161" i="1"/>
  <c r="CS161" i="1"/>
  <c r="CT161" i="1"/>
  <c r="CU161" i="1"/>
  <c r="CV161" i="1"/>
  <c r="CW161" i="1"/>
  <c r="CX161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CE162" i="1"/>
  <c r="CF162" i="1"/>
  <c r="CG162" i="1"/>
  <c r="CH162" i="1"/>
  <c r="CI162" i="1"/>
  <c r="CJ162" i="1"/>
  <c r="CK162" i="1"/>
  <c r="CL162" i="1"/>
  <c r="CM162" i="1"/>
  <c r="CN162" i="1"/>
  <c r="CO162" i="1"/>
  <c r="CP162" i="1"/>
  <c r="CQ162" i="1"/>
  <c r="CR162" i="1"/>
  <c r="CS162" i="1"/>
  <c r="CT162" i="1"/>
  <c r="CU162" i="1"/>
  <c r="CV162" i="1"/>
  <c r="CW162" i="1"/>
  <c r="CX162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CE163" i="1"/>
  <c r="CF163" i="1"/>
  <c r="CG163" i="1"/>
  <c r="CH163" i="1"/>
  <c r="CI163" i="1"/>
  <c r="CJ163" i="1"/>
  <c r="CK163" i="1"/>
  <c r="CL163" i="1"/>
  <c r="CM163" i="1"/>
  <c r="CN163" i="1"/>
  <c r="CO163" i="1"/>
  <c r="CP163" i="1"/>
  <c r="CQ163" i="1"/>
  <c r="CR163" i="1"/>
  <c r="CS163" i="1"/>
  <c r="CT163" i="1"/>
  <c r="CU163" i="1"/>
  <c r="CV163" i="1"/>
  <c r="CW163" i="1"/>
  <c r="CX163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CE164" i="1"/>
  <c r="CF164" i="1"/>
  <c r="CG164" i="1"/>
  <c r="CH164" i="1"/>
  <c r="CI164" i="1"/>
  <c r="CJ164" i="1"/>
  <c r="CK164" i="1"/>
  <c r="CL164" i="1"/>
  <c r="CM164" i="1"/>
  <c r="CN164" i="1"/>
  <c r="CO164" i="1"/>
  <c r="CP164" i="1"/>
  <c r="CQ164" i="1"/>
  <c r="CR164" i="1"/>
  <c r="CS164" i="1"/>
  <c r="CT164" i="1"/>
  <c r="CU164" i="1"/>
  <c r="CV164" i="1"/>
  <c r="CW164" i="1"/>
  <c r="CX164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CE165" i="1"/>
  <c r="CF165" i="1"/>
  <c r="CG165" i="1"/>
  <c r="CH165" i="1"/>
  <c r="CI165" i="1"/>
  <c r="CJ165" i="1"/>
  <c r="CK165" i="1"/>
  <c r="CL165" i="1"/>
  <c r="CM165" i="1"/>
  <c r="CN165" i="1"/>
  <c r="CO165" i="1"/>
  <c r="CP165" i="1"/>
  <c r="CQ165" i="1"/>
  <c r="CR165" i="1"/>
  <c r="CS165" i="1"/>
  <c r="CT165" i="1"/>
  <c r="CU165" i="1"/>
  <c r="CV165" i="1"/>
  <c r="CW165" i="1"/>
  <c r="CX165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CE166" i="1"/>
  <c r="CF166" i="1"/>
  <c r="CG166" i="1"/>
  <c r="CH166" i="1"/>
  <c r="CI166" i="1"/>
  <c r="CJ166" i="1"/>
  <c r="CK166" i="1"/>
  <c r="CL166" i="1"/>
  <c r="CM166" i="1"/>
  <c r="CN166" i="1"/>
  <c r="CO166" i="1"/>
  <c r="CP166" i="1"/>
  <c r="CQ166" i="1"/>
  <c r="CR166" i="1"/>
  <c r="CS166" i="1"/>
  <c r="CT166" i="1"/>
  <c r="CU166" i="1"/>
  <c r="CV166" i="1"/>
  <c r="CW166" i="1"/>
  <c r="CX166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CE167" i="1"/>
  <c r="CF167" i="1"/>
  <c r="CG167" i="1"/>
  <c r="CH167" i="1"/>
  <c r="CI167" i="1"/>
  <c r="CJ167" i="1"/>
  <c r="CK167" i="1"/>
  <c r="CL167" i="1"/>
  <c r="CM167" i="1"/>
  <c r="CN167" i="1"/>
  <c r="CO167" i="1"/>
  <c r="CP167" i="1"/>
  <c r="CQ167" i="1"/>
  <c r="CR167" i="1"/>
  <c r="CS167" i="1"/>
  <c r="CT167" i="1"/>
  <c r="CU167" i="1"/>
  <c r="CV167" i="1"/>
  <c r="CW167" i="1"/>
  <c r="CX167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CE168" i="1"/>
  <c r="CF168" i="1"/>
  <c r="CG168" i="1"/>
  <c r="CH168" i="1"/>
  <c r="CI168" i="1"/>
  <c r="CJ168" i="1"/>
  <c r="CK168" i="1"/>
  <c r="CL168" i="1"/>
  <c r="CM168" i="1"/>
  <c r="CN168" i="1"/>
  <c r="CO168" i="1"/>
  <c r="CP168" i="1"/>
  <c r="CQ168" i="1"/>
  <c r="CR168" i="1"/>
  <c r="CS168" i="1"/>
  <c r="CT168" i="1"/>
  <c r="CU168" i="1"/>
  <c r="CV168" i="1"/>
  <c r="CW168" i="1"/>
  <c r="CX168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CE169" i="1"/>
  <c r="CF169" i="1"/>
  <c r="CG169" i="1"/>
  <c r="CH169" i="1"/>
  <c r="CI169" i="1"/>
  <c r="CJ169" i="1"/>
  <c r="CK169" i="1"/>
  <c r="CL169" i="1"/>
  <c r="CM169" i="1"/>
  <c r="CN169" i="1"/>
  <c r="CO169" i="1"/>
  <c r="CP169" i="1"/>
  <c r="CQ169" i="1"/>
  <c r="CR169" i="1"/>
  <c r="CS169" i="1"/>
  <c r="CT169" i="1"/>
  <c r="CU169" i="1"/>
  <c r="CV169" i="1"/>
  <c r="CW169" i="1"/>
  <c r="CX169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CE170" i="1"/>
  <c r="CF170" i="1"/>
  <c r="CG170" i="1"/>
  <c r="CH170" i="1"/>
  <c r="CI170" i="1"/>
  <c r="CJ170" i="1"/>
  <c r="CK170" i="1"/>
  <c r="CL170" i="1"/>
  <c r="CM170" i="1"/>
  <c r="CN170" i="1"/>
  <c r="CO170" i="1"/>
  <c r="CP170" i="1"/>
  <c r="CQ170" i="1"/>
  <c r="CR170" i="1"/>
  <c r="CS170" i="1"/>
  <c r="CT170" i="1"/>
  <c r="CU170" i="1"/>
  <c r="CV170" i="1"/>
  <c r="CW170" i="1"/>
  <c r="CX170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CE171" i="1"/>
  <c r="CF171" i="1"/>
  <c r="CG171" i="1"/>
  <c r="CH171" i="1"/>
  <c r="CI171" i="1"/>
  <c r="CJ171" i="1"/>
  <c r="CK171" i="1"/>
  <c r="CL171" i="1"/>
  <c r="CM171" i="1"/>
  <c r="CN171" i="1"/>
  <c r="CO171" i="1"/>
  <c r="CP171" i="1"/>
  <c r="CQ171" i="1"/>
  <c r="CR171" i="1"/>
  <c r="CS171" i="1"/>
  <c r="CT171" i="1"/>
  <c r="CU171" i="1"/>
  <c r="CV171" i="1"/>
  <c r="CW171" i="1"/>
  <c r="CX171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CE172" i="1"/>
  <c r="CF172" i="1"/>
  <c r="CG172" i="1"/>
  <c r="CH172" i="1"/>
  <c r="CI172" i="1"/>
  <c r="CJ172" i="1"/>
  <c r="CK172" i="1"/>
  <c r="CL172" i="1"/>
  <c r="CM172" i="1"/>
  <c r="CN172" i="1"/>
  <c r="CO172" i="1"/>
  <c r="CP172" i="1"/>
  <c r="CQ172" i="1"/>
  <c r="CR172" i="1"/>
  <c r="CS172" i="1"/>
  <c r="CT172" i="1"/>
  <c r="CU172" i="1"/>
  <c r="CV172" i="1"/>
  <c r="CW172" i="1"/>
  <c r="CX172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V105" i="1"/>
  <c r="CW105" i="1"/>
  <c r="CX105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V108" i="1"/>
  <c r="CW108" i="1"/>
  <c r="CX108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V109" i="1"/>
  <c r="CW109" i="1"/>
  <c r="CX109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V110" i="1"/>
  <c r="CW110" i="1"/>
  <c r="CX110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S111" i="1"/>
  <c r="CT111" i="1"/>
  <c r="CU111" i="1"/>
  <c r="CV111" i="1"/>
  <c r="CW111" i="1"/>
  <c r="CX111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S113" i="1"/>
  <c r="CT113" i="1"/>
  <c r="CU113" i="1"/>
  <c r="CV113" i="1"/>
  <c r="CW113" i="1"/>
  <c r="CX113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V114" i="1"/>
  <c r="CW114" i="1"/>
  <c r="CX114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CL115" i="1"/>
  <c r="CM115" i="1"/>
  <c r="CN115" i="1"/>
  <c r="CO115" i="1"/>
  <c r="CP115" i="1"/>
  <c r="CQ115" i="1"/>
  <c r="CR115" i="1"/>
  <c r="CS115" i="1"/>
  <c r="CT115" i="1"/>
  <c r="CU115" i="1"/>
  <c r="CV115" i="1"/>
  <c r="CW115" i="1"/>
  <c r="CX115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V116" i="1"/>
  <c r="CW116" i="1"/>
  <c r="CX116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CL117" i="1"/>
  <c r="CM117" i="1"/>
  <c r="CN117" i="1"/>
  <c r="CO117" i="1"/>
  <c r="CP117" i="1"/>
  <c r="CQ117" i="1"/>
  <c r="CR117" i="1"/>
  <c r="CS117" i="1"/>
  <c r="CT117" i="1"/>
  <c r="CU117" i="1"/>
  <c r="CV117" i="1"/>
  <c r="CW117" i="1"/>
  <c r="CX117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</calcChain>
</file>

<file path=xl/sharedStrings.xml><?xml version="1.0" encoding="utf-8"?>
<sst xmlns="http://schemas.openxmlformats.org/spreadsheetml/2006/main" count="321" uniqueCount="101">
  <si>
    <t>Facoltà di Medicina e Chirurgia
Corso di Laurea Magistrale in MEDICINA E CHIRURGIA
Calendario dell'Attività Formativa Professionalizzante
A.A. 2021/2022 - V anno</t>
  </si>
  <si>
    <t>Abilità</t>
  </si>
  <si>
    <t>Apparato Cardiovascolare</t>
  </si>
  <si>
    <t>Ematologia</t>
  </si>
  <si>
    <t>Urologia</t>
  </si>
  <si>
    <t>Neurologia / Psichiatria</t>
  </si>
  <si>
    <t>Emergenza Base</t>
  </si>
  <si>
    <t>Pneumologia</t>
  </si>
  <si>
    <t>Laboratorio pratico V anno - 1 
(Ritmi cardiaci)</t>
  </si>
  <si>
    <t>Laboratorio pratico V anno - 2
(Patologie mammarie)</t>
  </si>
  <si>
    <t xml:space="preserve">Laboratorio pratico V anno - 3 
(nefrologia) e Laboratorio pratico V anno - 4 </t>
  </si>
  <si>
    <t>Tipologia</t>
  </si>
  <si>
    <t>Aula</t>
  </si>
  <si>
    <t>Corsia</t>
  </si>
  <si>
    <t>e-learning</t>
  </si>
  <si>
    <t>c/o skill lab</t>
  </si>
  <si>
    <t>09:00 - 14:00 presso lo SKILL LAB</t>
  </si>
  <si>
    <t>PRIMA PARTE SKILL LAB
09.00 - 14.00</t>
  </si>
  <si>
    <t>SIMULAZIONI ALTA FEDELTA'</t>
  </si>
  <si>
    <t>ORARIO</t>
  </si>
  <si>
    <t>0,2 CFU</t>
  </si>
  <si>
    <t>1 CFU - 20 ORE - 3 GIORNI</t>
  </si>
  <si>
    <t>1 CFU - 20 ORE 3 GIORNI</t>
  </si>
  <si>
    <t>1 CFU - 20 ORE</t>
  </si>
  <si>
    <t>2,25 CFU - 45 ORE + 5 GIORNI</t>
  </si>
  <si>
    <t>1,25 CFU - 25 ORE</t>
  </si>
  <si>
    <t>0,75 CFU - 15 ORE</t>
  </si>
  <si>
    <t>0,5 CFU</t>
  </si>
  <si>
    <t>1,55 CFU</t>
  </si>
  <si>
    <t>GRUPPI</t>
  </si>
  <si>
    <t>Giorno</t>
  </si>
  <si>
    <t>INRCA - ANCONA Cardiologia</t>
  </si>
  <si>
    <t>AOU OSPEDALI RIUNITI ANCONA - Clinica di Cardiologia e Aritmologia  Cardiologia</t>
  </si>
  <si>
    <t>AOU OSPEDALI RIUNITI ANCONA - Cardiologia (Divisione)</t>
  </si>
  <si>
    <t>AOU OSPEDALI RIUNITI ANCONA - Cardiochirurgia</t>
  </si>
  <si>
    <t>AOU OSPEDALI RIUNITI ANCONA - Chirurgia vascolare</t>
  </si>
  <si>
    <t>AO MARCHE NORD - PESARO - Cardiologia</t>
  </si>
  <si>
    <t>ASUR MARCHE AV2 - JESI - Cardiologia</t>
  </si>
  <si>
    <t>ASUR MARCHE AV3 - CIVITANOVA MARCHE - Cardiologia</t>
  </si>
  <si>
    <t>ASUR MARCHE AV3 - CAMERINO- Cardiologia</t>
  </si>
  <si>
    <t>ASUR MARCHE AV4 - FERMO - Cardiologia</t>
  </si>
  <si>
    <t>ASUR MARCHE AV5 - ASCOLI PICENO - Cardiologia</t>
  </si>
  <si>
    <t>AOU OSPEDALI RIUNITI ANCONA - Clinica Ematologica</t>
  </si>
  <si>
    <t>AO MARCHE NORD - PESARO - Ematologia e Centro Trapianti</t>
  </si>
  <si>
    <t>ASUR MARCHE AV3 - CIVITANOVA MARCHE - Ematologia</t>
  </si>
  <si>
    <t>ASUR MARCHE AV4 - FERMO - Centro trasfusionale: ematologia e immunoematologia</t>
  </si>
  <si>
    <t>ASUR MARCHE AV5 - ASCOLI PICENO -  Ematologia e Terapia cellulare</t>
  </si>
  <si>
    <t>AOU OSPEDALI RIUNITI ANCONA - Clinica Urologica</t>
  </si>
  <si>
    <t>ASUR MARCHE AV2 - JESI - Urologia</t>
  </si>
  <si>
    <t>AO MARCHE NORD - PESARO - Urologia</t>
  </si>
  <si>
    <t>ASUR MARCHE AV3 - CIVITANOVA MARCHE - Urologia</t>
  </si>
  <si>
    <t>ASUR MARCHE AV4 - FERMO - Urologia</t>
  </si>
  <si>
    <t>ASUR MARCHE AV5 - ASCOLI PICENO - Urologia</t>
  </si>
  <si>
    <t>AOU OSPEDALI RIUNITI ANCONA - Clinica Psichiatrica</t>
  </si>
  <si>
    <t>AOU OSPEDALI RIUNITI ANCONA - Clinica Neurologica</t>
  </si>
  <si>
    <t>AOU OSPEDALI RIUNITI ANCONA - Clinica Neurochirurgia Oncologica e D' Urgenza</t>
  </si>
  <si>
    <t>AOU OSPEDALI RIUNITI ANCONA - Clinica di Neuroriabilitazione</t>
  </si>
  <si>
    <t>ASUR MARCHE AV2 - SENIGALLIA - Neurologia</t>
  </si>
  <si>
    <t>AO MARCHE NORD - PESARO - Neurologia</t>
  </si>
  <si>
    <t>ASUR MARCHE AV3 - MACERATA - Neurologia</t>
  </si>
  <si>
    <t>ASUR MARCHE AV4 - FERMO - Neurologia</t>
  </si>
  <si>
    <t>ASUR MARCHE AV5 - SAN BENEDETTO DEL TRONTO - Neurologia</t>
  </si>
  <si>
    <t>STREAMING + 
MOODLE</t>
  </si>
  <si>
    <t>MOODLE</t>
  </si>
  <si>
    <t>INCONTRO IN AULA</t>
  </si>
  <si>
    <t>PRESENZA 
C/O SKILL LAB</t>
  </si>
  <si>
    <t>gruppo</t>
  </si>
  <si>
    <t>LUN</t>
  </si>
  <si>
    <t>MAR</t>
  </si>
  <si>
    <t>MER</t>
  </si>
  <si>
    <t>GIO</t>
  </si>
  <si>
    <t>09.00 - 14.00</t>
  </si>
  <si>
    <t>VEN</t>
  </si>
  <si>
    <t>SAB</t>
  </si>
  <si>
    <t>DOM</t>
  </si>
  <si>
    <t>14.00 - 19.00</t>
  </si>
  <si>
    <t>1078428, 1082672</t>
  </si>
  <si>
    <t>1085440, 1077537</t>
  </si>
  <si>
    <t>Gruppi: 1, 3, 4, 6, 7, 8, 9, 10, 11, 12, 13, 14, 15, 16, 19, 35, 36, 37, 38
EDIZIONE 1 - lezione 1</t>
  </si>
  <si>
    <t>9-12 in AULA B</t>
  </si>
  <si>
    <t>Gruppi: 1, 3, 4, 6, 7, 8, 9, 10, 11, 12, 13, 14, 15, 16, 19, 35, 36, 37, 38
EDIZIONE 1 - lezione 2</t>
  </si>
  <si>
    <t>9-12 in AULA D</t>
  </si>
  <si>
    <t>Gruppi: 1, 3, 4, 6, 7, 8, 9, 10, 11, 12, 13, 14, 15, 16, 19, 35, 36, 37, 38
EDIZIONE 1 - lezione 3</t>
  </si>
  <si>
    <t>10.30-13.30 in AULA T</t>
  </si>
  <si>
    <t>1077537, 1082648</t>
  </si>
  <si>
    <t>Gruppi: 1, 3, 4, 6, 7, 8, 9, 10, 11, 12, 13, 14, 15, 16, 19, 35, 36, 37, 38
EDIZIONE 1 - lezione 4</t>
  </si>
  <si>
    <t>9-12 in AULA A</t>
  </si>
  <si>
    <t>Gruppi: 1, 3, 4, 6, 7, 8, 9, 10, 11, 12, 13, 14, 15, 16, 37, 38
EDIZIONE 1 - lezione 5</t>
  </si>
  <si>
    <t>9-12 in AULA Q</t>
  </si>
  <si>
    <t>Gruppi: 2, 5, 17, 18, 20, 21, 22, 23, 24, 25, 26, 27, 28, 29, 30, 31, 32, 33, 34
EDIZIONE 2 - lezione 1</t>
  </si>
  <si>
    <t>9-12 in AULA C</t>
  </si>
  <si>
    <t>Gruppi: 2, 5, 17, 18, 20, 21, 22, 23, 24, 25, 26, 27, 28, 29, 30, 31, 32, 33, 34
EDIZIONE 2 - lezione 2</t>
  </si>
  <si>
    <t>9-12 in AULA F</t>
  </si>
  <si>
    <t>Gruppi: 2, 5, 17, 18, 20, 21, 22, 23, 24, 25, 26, 27, 28, 29, 30, 31, 32, 33, 34
EDIZIONE 2 - lezione 3</t>
  </si>
  <si>
    <t>9-12 in AULA S</t>
  </si>
  <si>
    <t>Gruppi: 2, 5, 17, 18, 20, 21, 22, 23, 24, 25, 26, 27, 28, 29, 30, 31, 32, 33, 34
EDIZIONE 2 - lezione 4</t>
  </si>
  <si>
    <t>Gruppi: 2, 5, 17, 18, 19, 20, 21, 22, 23, 24, 25, 26, 27, 28, 29, 30, 31, 32, 33, 34, 35, 36 
EDIZIONE 2 - lezione 5</t>
  </si>
  <si>
    <t xml:space="preserve">                                                                                      </t>
  </si>
  <si>
    <t>09.00 - 10.40</t>
  </si>
  <si>
    <t>11.00 - 12.40</t>
  </si>
  <si>
    <t>PRESENTAZIONE: OBIETTIVI/ METODI/
VERIFICA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</si>
</sst>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444444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b/>
      <sz val="20"/>
      <color rgb="FF444444"/>
      <name val="Calibri"/>
      <family val="2"/>
    </font>
    <font>
      <b/>
      <sz val="20"/>
      <color rgb="FF444444"/>
      <name val="Calibri"/>
      <family val="2"/>
      <charset val="1"/>
    </font>
    <font>
      <b/>
      <sz val="20"/>
      <color rgb="FF444444"/>
      <name val="Calibri"/>
      <family val="2"/>
    </font>
    <font>
      <b/>
      <sz val="20"/>
      <color rgb="FF80808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FF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D47B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AD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0" fillId="3" borderId="0" xfId="0" applyFill="1"/>
    <xf numFmtId="14" fontId="3" fillId="3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9" borderId="2" xfId="0" applyFill="1" applyBorder="1"/>
    <xf numFmtId="0" fontId="0" fillId="9" borderId="0" xfId="0" applyFill="1"/>
    <xf numFmtId="0" fontId="6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3" borderId="4" xfId="0" applyFill="1" applyBorder="1"/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9" borderId="9" xfId="0" applyFill="1" applyBorder="1"/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0" fillId="4" borderId="0" xfId="0" applyFill="1"/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0" fillId="10" borderId="1" xfId="0" applyFill="1" applyBorder="1"/>
    <xf numFmtId="0" fontId="0" fillId="10" borderId="0" xfId="0" applyFill="1"/>
    <xf numFmtId="0" fontId="10" fillId="3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14" fontId="3" fillId="11" borderId="1" xfId="0" applyNumberFormat="1" applyFont="1" applyFill="1" applyBorder="1" applyAlignment="1">
      <alignment horizontal="center" vertical="center" wrapText="1"/>
    </xf>
    <xf numFmtId="0" fontId="0" fillId="11" borderId="1" xfId="0" applyFill="1" applyBorder="1"/>
    <xf numFmtId="0" fontId="0" fillId="11" borderId="0" xfId="0" applyFill="1"/>
    <xf numFmtId="0" fontId="0" fillId="11" borderId="1" xfId="0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5" fillId="0" borderId="1" xfId="0" applyFont="1" applyBorder="1"/>
    <xf numFmtId="0" fontId="5" fillId="10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wrapText="1"/>
    </xf>
    <xf numFmtId="0" fontId="7" fillId="1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10" borderId="2" xfId="0" applyFill="1" applyBorder="1"/>
    <xf numFmtId="0" fontId="15" fillId="14" borderId="12" xfId="0" applyFont="1" applyFill="1" applyBorder="1" applyAlignment="1">
      <alignment horizontal="center" vertical="center"/>
    </xf>
    <xf numFmtId="0" fontId="16" fillId="12" borderId="0" xfId="0" quotePrefix="1" applyFont="1" applyFill="1"/>
    <xf numFmtId="0" fontId="8" fillId="0" borderId="1" xfId="0" applyFon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9" borderId="4" xfId="0" applyFill="1" applyBorder="1"/>
    <xf numFmtId="0" fontId="4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0" fillId="10" borderId="4" xfId="0" applyFill="1" applyBorder="1"/>
    <xf numFmtId="0" fontId="10" fillId="10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wrapText="1"/>
    </xf>
    <xf numFmtId="0" fontId="7" fillId="10" borderId="4" xfId="0" applyFont="1" applyFill="1" applyBorder="1" applyAlignment="1">
      <alignment horizontal="center" vertical="center"/>
    </xf>
    <xf numFmtId="0" fontId="5" fillId="10" borderId="4" xfId="0" applyFont="1" applyFill="1" applyBorder="1"/>
    <xf numFmtId="0" fontId="0" fillId="10" borderId="4" xfId="0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0" fillId="16" borderId="1" xfId="0" applyFill="1" applyBorder="1"/>
    <xf numFmtId="0" fontId="0" fillId="16" borderId="0" xfId="0" applyFill="1"/>
    <xf numFmtId="0" fontId="5" fillId="9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6" fillId="3" borderId="0" xfId="0" quotePrefix="1" applyFont="1" applyFill="1"/>
    <xf numFmtId="0" fontId="19" fillId="16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16" borderId="2" xfId="0" applyFont="1" applyFill="1" applyBorder="1" applyAlignment="1">
      <alignment horizontal="center" vertical="center"/>
    </xf>
    <xf numFmtId="0" fontId="22" fillId="4" borderId="1" xfId="0" applyFont="1" applyFill="1" applyBorder="1"/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/>
    <xf numFmtId="0" fontId="22" fillId="4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1" xfId="0" applyFont="1" applyFill="1" applyBorder="1"/>
    <xf numFmtId="0" fontId="22" fillId="10" borderId="1" xfId="0" applyFont="1" applyFill="1" applyBorder="1" applyAlignment="1">
      <alignment horizontal="center" vertical="center"/>
    </xf>
    <xf numFmtId="0" fontId="22" fillId="10" borderId="6" xfId="0" applyFont="1" applyFill="1" applyBorder="1" applyAlignment="1">
      <alignment horizontal="center" vertical="center"/>
    </xf>
    <xf numFmtId="0" fontId="22" fillId="10" borderId="1" xfId="0" applyFont="1" applyFill="1" applyBorder="1"/>
    <xf numFmtId="0" fontId="22" fillId="11" borderId="1" xfId="0" applyFont="1" applyFill="1" applyBorder="1" applyAlignment="1">
      <alignment horizontal="center" vertical="center"/>
    </xf>
    <xf numFmtId="0" fontId="22" fillId="11" borderId="6" xfId="0" applyFont="1" applyFill="1" applyBorder="1" applyAlignment="1">
      <alignment horizontal="center" vertical="center"/>
    </xf>
    <xf numFmtId="0" fontId="22" fillId="11" borderId="1" xfId="0" applyFont="1" applyFill="1" applyBorder="1"/>
    <xf numFmtId="0" fontId="22" fillId="10" borderId="3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16" borderId="8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4" xfId="0" applyFont="1" applyFill="1" applyBorder="1"/>
    <xf numFmtId="0" fontId="22" fillId="16" borderId="1" xfId="0" applyFont="1" applyFill="1" applyBorder="1" applyAlignment="1">
      <alignment horizontal="center" vertical="center"/>
    </xf>
    <xf numFmtId="0" fontId="22" fillId="3" borderId="3" xfId="0" applyFont="1" applyFill="1" applyBorder="1"/>
    <xf numFmtId="0" fontId="22" fillId="10" borderId="11" xfId="0" applyFont="1" applyFill="1" applyBorder="1" applyAlignment="1">
      <alignment horizontal="center" vertical="center"/>
    </xf>
    <xf numFmtId="0" fontId="22" fillId="16" borderId="11" xfId="0" applyFont="1" applyFill="1" applyBorder="1" applyAlignment="1">
      <alignment horizontal="center" vertical="center"/>
    </xf>
    <xf numFmtId="0" fontId="22" fillId="16" borderId="6" xfId="0" applyFont="1" applyFill="1" applyBorder="1" applyAlignment="1">
      <alignment horizontal="center" vertical="center"/>
    </xf>
    <xf numFmtId="17" fontId="22" fillId="3" borderId="1" xfId="0" applyNumberFormat="1" applyFont="1" applyFill="1" applyBorder="1" applyAlignment="1">
      <alignment horizontal="center" vertical="center"/>
    </xf>
    <xf numFmtId="49" fontId="21" fillId="8" borderId="1" xfId="0" applyNumberFormat="1" applyFont="1" applyFill="1" applyBorder="1" applyAlignment="1">
      <alignment horizontal="center" vertical="center" wrapText="1"/>
    </xf>
    <xf numFmtId="49" fontId="21" fillId="8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16" borderId="10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2" fillId="4" borderId="3" xfId="0" applyFont="1" applyFill="1" applyBorder="1"/>
    <xf numFmtId="49" fontId="21" fillId="0" borderId="3" xfId="0" applyNumberFormat="1" applyFont="1" applyBorder="1" applyAlignment="1">
      <alignment horizontal="center" vertical="center"/>
    </xf>
    <xf numFmtId="0" fontId="22" fillId="11" borderId="11" xfId="0" applyFont="1" applyFill="1" applyBorder="1" applyAlignment="1">
      <alignment horizontal="center" vertical="center"/>
    </xf>
    <xf numFmtId="0" fontId="22" fillId="0" borderId="6" xfId="0" applyFont="1" applyBorder="1"/>
    <xf numFmtId="0" fontId="22" fillId="16" borderId="6" xfId="0" applyFont="1" applyFill="1" applyBorder="1"/>
    <xf numFmtId="0" fontId="22" fillId="11" borderId="6" xfId="0" applyFont="1" applyFill="1" applyBorder="1" applyAlignment="1">
      <alignment horizontal="center"/>
    </xf>
    <xf numFmtId="0" fontId="22" fillId="0" borderId="3" xfId="0" applyFont="1" applyBorder="1"/>
    <xf numFmtId="0" fontId="22" fillId="0" borderId="10" xfId="0" applyFont="1" applyBorder="1"/>
    <xf numFmtId="0" fontId="22" fillId="16" borderId="10" xfId="0" applyFont="1" applyFill="1" applyBorder="1"/>
    <xf numFmtId="0" fontId="22" fillId="16" borderId="1" xfId="0" applyFont="1" applyFill="1" applyBorder="1"/>
    <xf numFmtId="0" fontId="22" fillId="10" borderId="6" xfId="0" applyFont="1" applyFill="1" applyBorder="1"/>
    <xf numFmtId="0" fontId="22" fillId="10" borderId="4" xfId="0" applyFont="1" applyFill="1" applyBorder="1"/>
    <xf numFmtId="16" fontId="22" fillId="3" borderId="1" xfId="0" applyNumberFormat="1" applyFont="1" applyFill="1" applyBorder="1" applyAlignment="1">
      <alignment horizontal="center" vertical="center"/>
    </xf>
    <xf numFmtId="0" fontId="21" fillId="18" borderId="1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22" fillId="16" borderId="3" xfId="0" applyFont="1" applyFill="1" applyBorder="1"/>
    <xf numFmtId="0" fontId="21" fillId="0" borderId="1" xfId="0" applyFont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horizontal="center" vertical="center"/>
    </xf>
    <xf numFmtId="0" fontId="22" fillId="3" borderId="2" xfId="0" applyFont="1" applyFill="1" applyBorder="1"/>
    <xf numFmtId="0" fontId="22" fillId="0" borderId="4" xfId="0" applyFont="1" applyBorder="1"/>
    <xf numFmtId="0" fontId="22" fillId="16" borderId="4" xfId="0" applyFont="1" applyFill="1" applyBorder="1"/>
    <xf numFmtId="0" fontId="22" fillId="4" borderId="4" xfId="0" applyFont="1" applyFill="1" applyBorder="1" applyAlignment="1">
      <alignment horizontal="center" vertical="center"/>
    </xf>
    <xf numFmtId="0" fontId="21" fillId="18" borderId="6" xfId="0" applyFont="1" applyFill="1" applyBorder="1" applyAlignment="1">
      <alignment horizontal="center" vertical="center"/>
    </xf>
    <xf numFmtId="0" fontId="22" fillId="0" borderId="2" xfId="0" applyFont="1" applyBorder="1"/>
    <xf numFmtId="0" fontId="22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14" fontId="21" fillId="10" borderId="1" xfId="0" applyNumberFormat="1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14" fontId="21" fillId="11" borderId="1" xfId="0" applyNumberFormat="1" applyFont="1" applyFill="1" applyBorder="1" applyAlignment="1">
      <alignment horizontal="center" vertical="center" wrapText="1"/>
    </xf>
    <xf numFmtId="0" fontId="21" fillId="10" borderId="4" xfId="0" applyFont="1" applyFill="1" applyBorder="1" applyAlignment="1">
      <alignment horizontal="center" vertical="center" wrapText="1"/>
    </xf>
    <xf numFmtId="14" fontId="21" fillId="10" borderId="4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4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17" fillId="19" borderId="1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 wrapText="1"/>
    </xf>
    <xf numFmtId="0" fontId="18" fillId="17" borderId="8" xfId="0" applyFont="1" applyFill="1" applyBorder="1" applyAlignment="1">
      <alignment horizontal="center" vertical="center" wrapText="1"/>
    </xf>
    <xf numFmtId="0" fontId="18" fillId="17" borderId="2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7" fillId="20" borderId="6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2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21" fillId="15" borderId="1" xfId="0" applyFont="1" applyFill="1" applyBorder="1" applyAlignment="1">
      <alignment horizontal="center" vertical="center" wrapText="1"/>
    </xf>
    <xf numFmtId="0" fontId="21" fillId="15" borderId="3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2" fillId="9" borderId="1" xfId="0" applyFont="1" applyFill="1" applyBorder="1"/>
    <xf numFmtId="0" fontId="21" fillId="0" borderId="1" xfId="0" applyFont="1" applyBorder="1"/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2" fillId="0" borderId="0" xfId="0" applyFont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AD99"/>
      <color rgb="FFED47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048575"/>
  <sheetViews>
    <sheetView tabSelected="1" view="pageBreakPreview" topLeftCell="U1" zoomScale="20" zoomScaleNormal="55" zoomScaleSheetLayoutView="20" workbookViewId="0">
      <selection activeCell="I151" sqref="I151:J151"/>
    </sheetView>
  </sheetViews>
  <sheetFormatPr defaultColWidth="9.140625" defaultRowHeight="15" x14ac:dyDescent="0.25"/>
  <cols>
    <col min="1" max="1" width="18.42578125" customWidth="1"/>
    <col min="2" max="2" width="25.7109375" customWidth="1"/>
    <col min="3" max="3" width="9" customWidth="1"/>
    <col min="4" max="4" width="70.85546875" customWidth="1"/>
    <col min="5" max="5" width="21.42578125" customWidth="1"/>
    <col min="6" max="9" width="19" customWidth="1"/>
    <col min="10" max="10" width="38.140625" customWidth="1"/>
    <col min="11" max="12" width="19" customWidth="1"/>
    <col min="13" max="13" width="19" style="5" customWidth="1"/>
    <col min="14" max="15" width="19" customWidth="1"/>
    <col min="16" max="16" width="4.7109375" style="9" customWidth="1"/>
    <col min="17" max="17" width="19" customWidth="1"/>
    <col min="18" max="18" width="29.7109375" customWidth="1"/>
    <col min="19" max="21" width="19" customWidth="1"/>
    <col min="22" max="22" width="4.7109375" style="9" customWidth="1"/>
    <col min="23" max="24" width="19" customWidth="1"/>
    <col min="25" max="25" width="26.140625" customWidth="1"/>
    <col min="26" max="27" width="19" customWidth="1"/>
    <col min="28" max="28" width="19" style="2" customWidth="1"/>
    <col min="29" max="29" width="4.7109375" style="9" customWidth="1"/>
    <col min="30" max="30" width="27.7109375" customWidth="1"/>
    <col min="31" max="31" width="27.28515625" customWidth="1"/>
    <col min="32" max="32" width="26.140625" customWidth="1"/>
    <col min="33" max="34" width="19" customWidth="1"/>
    <col min="35" max="35" width="72.7109375" bestFit="1" customWidth="1"/>
    <col min="36" max="38" width="19" customWidth="1"/>
    <col min="39" max="39" width="4.7109375" style="9" customWidth="1"/>
    <col min="40" max="40" width="29.7109375" bestFit="1" customWidth="1"/>
    <col min="41" max="42" width="99.140625" customWidth="1"/>
    <col min="43" max="43" width="37.28515625" customWidth="1"/>
    <col min="44" max="46" width="8.7109375" customWidth="1"/>
    <col min="47" max="47" width="35.5703125" customWidth="1"/>
    <col min="48" max="50" width="8.7109375" customWidth="1"/>
    <col min="51" max="51" width="34.7109375" customWidth="1"/>
    <col min="52" max="53" width="19.85546875" customWidth="1"/>
    <col min="54" max="55" width="20.28515625" customWidth="1"/>
    <col min="56" max="58" width="10.7109375" customWidth="1"/>
    <col min="59" max="59" width="1.5703125" style="80" customWidth="1"/>
    <col min="60" max="61" width="10.7109375" customWidth="1"/>
    <col min="62" max="62" width="10.7109375" style="2" customWidth="1"/>
    <col min="63" max="63" width="25.5703125" style="32" customWidth="1"/>
    <col min="64" max="64" width="9.140625" customWidth="1"/>
    <col min="16382" max="16382" width="9.140625" customWidth="1"/>
  </cols>
  <sheetData>
    <row r="1" spans="1:102" ht="123.75" customHeight="1" x14ac:dyDescent="0.25">
      <c r="A1" s="215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2"/>
    </row>
    <row r="2" spans="1:102" ht="55.5" customHeight="1" x14ac:dyDescent="0.25">
      <c r="A2" s="210"/>
      <c r="B2" s="210"/>
      <c r="C2" s="35" t="s">
        <v>1</v>
      </c>
      <c r="D2" s="195" t="s">
        <v>100</v>
      </c>
      <c r="E2" s="207" t="s">
        <v>2</v>
      </c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11"/>
      <c r="Q2" s="211" t="s">
        <v>3</v>
      </c>
      <c r="R2" s="211"/>
      <c r="S2" s="211"/>
      <c r="T2" s="211"/>
      <c r="U2" s="211"/>
      <c r="V2" s="11"/>
      <c r="W2" s="209" t="s">
        <v>4</v>
      </c>
      <c r="X2" s="209"/>
      <c r="Y2" s="209"/>
      <c r="Z2" s="209"/>
      <c r="AA2" s="209"/>
      <c r="AB2" s="209"/>
      <c r="AC2" s="11"/>
      <c r="AD2" s="214" t="s">
        <v>5</v>
      </c>
      <c r="AE2" s="214"/>
      <c r="AF2" s="214"/>
      <c r="AG2" s="214"/>
      <c r="AH2" s="214"/>
      <c r="AI2" s="214"/>
      <c r="AJ2" s="214"/>
      <c r="AK2" s="214"/>
      <c r="AL2" s="214"/>
      <c r="AM2" s="68"/>
      <c r="AN2" s="202" t="s">
        <v>7</v>
      </c>
      <c r="AO2" s="203" t="s">
        <v>8</v>
      </c>
      <c r="AP2" s="231" t="s">
        <v>9</v>
      </c>
      <c r="AQ2" s="232"/>
      <c r="AR2" s="232"/>
      <c r="AS2" s="232"/>
      <c r="AT2" s="232"/>
      <c r="AU2" s="232"/>
      <c r="AV2" s="232"/>
      <c r="AW2" s="232"/>
      <c r="AX2" s="232"/>
      <c r="AY2" s="233"/>
      <c r="AZ2" s="222" t="s">
        <v>10</v>
      </c>
      <c r="BA2" s="223"/>
      <c r="BB2" s="223"/>
      <c r="BC2" s="224"/>
      <c r="BD2" s="218" t="s">
        <v>6</v>
      </c>
      <c r="BE2" s="218"/>
      <c r="BF2" s="218"/>
      <c r="BG2" s="218"/>
      <c r="BH2" s="218"/>
      <c r="BI2" s="218"/>
      <c r="BJ2" s="218"/>
      <c r="BK2" s="218"/>
      <c r="BL2" s="30"/>
      <c r="BM2" s="30"/>
      <c r="BN2" s="30"/>
      <c r="BO2" s="31"/>
    </row>
    <row r="3" spans="1:102" ht="28.9" customHeight="1" x14ac:dyDescent="0.4">
      <c r="A3" s="210"/>
      <c r="B3" s="210"/>
      <c r="C3" s="212" t="s">
        <v>11</v>
      </c>
      <c r="D3" s="195" t="s">
        <v>12</v>
      </c>
      <c r="E3" s="206" t="s">
        <v>13</v>
      </c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12"/>
      <c r="Q3" s="206" t="s">
        <v>13</v>
      </c>
      <c r="R3" s="206"/>
      <c r="S3" s="206"/>
      <c r="T3" s="206"/>
      <c r="U3" s="206"/>
      <c r="V3" s="12"/>
      <c r="W3" s="206" t="s">
        <v>13</v>
      </c>
      <c r="X3" s="206"/>
      <c r="Y3" s="206"/>
      <c r="Z3" s="206"/>
      <c r="AA3" s="206"/>
      <c r="AB3" s="206"/>
      <c r="AC3" s="12"/>
      <c r="AD3" s="206" t="s">
        <v>13</v>
      </c>
      <c r="AE3" s="206"/>
      <c r="AF3" s="206"/>
      <c r="AG3" s="206"/>
      <c r="AH3" s="206"/>
      <c r="AI3" s="206"/>
      <c r="AJ3" s="206"/>
      <c r="AK3" s="206"/>
      <c r="AL3" s="206"/>
      <c r="AM3" s="69"/>
      <c r="AN3" s="111"/>
      <c r="AO3" s="103" t="s">
        <v>14</v>
      </c>
      <c r="AP3" s="225" t="s">
        <v>15</v>
      </c>
      <c r="AQ3" s="226"/>
      <c r="AR3" s="226"/>
      <c r="AS3" s="226"/>
      <c r="AT3" s="226"/>
      <c r="AU3" s="226"/>
      <c r="AV3" s="226"/>
      <c r="AW3" s="226"/>
      <c r="AX3" s="226"/>
      <c r="AY3" s="227"/>
      <c r="AZ3" s="225" t="s">
        <v>16</v>
      </c>
      <c r="BA3" s="226"/>
      <c r="BB3" s="226"/>
      <c r="BC3" s="227"/>
      <c r="BD3" s="213" t="s">
        <v>17</v>
      </c>
      <c r="BE3" s="213"/>
      <c r="BF3" s="213"/>
      <c r="BG3" s="98"/>
      <c r="BH3" s="213" t="s">
        <v>18</v>
      </c>
      <c r="BI3" s="213"/>
      <c r="BJ3" s="213"/>
      <c r="BK3" s="99" t="s">
        <v>19</v>
      </c>
    </row>
    <row r="4" spans="1:102" ht="29.45" customHeight="1" x14ac:dyDescent="0.25">
      <c r="A4" s="210"/>
      <c r="B4" s="210"/>
      <c r="C4" s="212"/>
      <c r="D4" s="195" t="s">
        <v>20</v>
      </c>
      <c r="E4" s="206" t="s">
        <v>21</v>
      </c>
      <c r="F4" s="206"/>
      <c r="G4" s="206"/>
      <c r="H4" s="206"/>
      <c r="I4" s="206"/>
      <c r="J4" s="208"/>
      <c r="K4" s="208"/>
      <c r="L4" s="208"/>
      <c r="M4" s="206"/>
      <c r="N4" s="206"/>
      <c r="O4" s="206"/>
      <c r="P4" s="12"/>
      <c r="Q4" s="206" t="s">
        <v>22</v>
      </c>
      <c r="R4" s="206"/>
      <c r="S4" s="206" t="s">
        <v>23</v>
      </c>
      <c r="T4" s="206"/>
      <c r="U4" s="206" t="s">
        <v>23</v>
      </c>
      <c r="V4" s="12"/>
      <c r="W4" s="206" t="s">
        <v>21</v>
      </c>
      <c r="X4" s="206"/>
      <c r="Y4" s="206" t="s">
        <v>23</v>
      </c>
      <c r="Z4" s="206" t="s">
        <v>23</v>
      </c>
      <c r="AA4" s="206" t="s">
        <v>23</v>
      </c>
      <c r="AB4" s="206"/>
      <c r="AC4" s="12"/>
      <c r="AD4" s="206" t="s">
        <v>24</v>
      </c>
      <c r="AE4" s="206"/>
      <c r="AF4" s="206"/>
      <c r="AG4" s="206"/>
      <c r="AH4" s="206"/>
      <c r="AI4" s="206"/>
      <c r="AJ4" s="206"/>
      <c r="AK4" s="206"/>
      <c r="AL4" s="206"/>
      <c r="AM4" s="69"/>
      <c r="AN4" s="196" t="s">
        <v>25</v>
      </c>
      <c r="AO4" s="196" t="s">
        <v>26</v>
      </c>
      <c r="AP4" s="225" t="s">
        <v>23</v>
      </c>
      <c r="AQ4" s="226"/>
      <c r="AR4" s="226"/>
      <c r="AS4" s="226"/>
      <c r="AT4" s="226"/>
      <c r="AU4" s="226"/>
      <c r="AV4" s="226"/>
      <c r="AW4" s="226"/>
      <c r="AX4" s="226"/>
      <c r="AY4" s="227"/>
      <c r="AZ4" s="228" t="s">
        <v>27</v>
      </c>
      <c r="BA4" s="229"/>
      <c r="BB4" s="229"/>
      <c r="BC4" s="230"/>
      <c r="BD4" s="217" t="s">
        <v>28</v>
      </c>
      <c r="BE4" s="217"/>
      <c r="BF4" s="217"/>
      <c r="BG4" s="217"/>
      <c r="BH4" s="217"/>
      <c r="BI4" s="217"/>
      <c r="BJ4" s="217"/>
      <c r="BK4" s="102"/>
    </row>
    <row r="5" spans="1:102" ht="138" customHeight="1" x14ac:dyDescent="0.4">
      <c r="A5" s="206" t="s">
        <v>30</v>
      </c>
      <c r="B5" s="206"/>
      <c r="C5" s="36"/>
      <c r="D5" s="13"/>
      <c r="E5" s="242" t="s">
        <v>31</v>
      </c>
      <c r="F5" s="242" t="s">
        <v>32</v>
      </c>
      <c r="G5" s="242" t="s">
        <v>33</v>
      </c>
      <c r="H5" s="242" t="s">
        <v>34</v>
      </c>
      <c r="I5" s="242" t="s">
        <v>35</v>
      </c>
      <c r="J5" s="244" t="s">
        <v>36</v>
      </c>
      <c r="K5" s="244" t="s">
        <v>37</v>
      </c>
      <c r="L5" s="244" t="s">
        <v>38</v>
      </c>
      <c r="M5" s="245" t="s">
        <v>39</v>
      </c>
      <c r="N5" s="242" t="s">
        <v>40</v>
      </c>
      <c r="O5" s="242" t="s">
        <v>41</v>
      </c>
      <c r="P5" s="246"/>
      <c r="Q5" s="242" t="s">
        <v>42</v>
      </c>
      <c r="R5" s="242" t="s">
        <v>43</v>
      </c>
      <c r="S5" s="242" t="s">
        <v>44</v>
      </c>
      <c r="T5" s="242" t="s">
        <v>45</v>
      </c>
      <c r="U5" s="242" t="s">
        <v>46</v>
      </c>
      <c r="V5" s="246"/>
      <c r="W5" s="242" t="s">
        <v>47</v>
      </c>
      <c r="X5" s="242" t="s">
        <v>48</v>
      </c>
      <c r="Y5" s="242" t="s">
        <v>49</v>
      </c>
      <c r="Z5" s="242" t="s">
        <v>50</v>
      </c>
      <c r="AA5" s="242" t="s">
        <v>51</v>
      </c>
      <c r="AB5" s="242" t="s">
        <v>52</v>
      </c>
      <c r="AC5" s="10"/>
      <c r="AD5" s="242" t="s">
        <v>53</v>
      </c>
      <c r="AE5" s="242" t="s">
        <v>54</v>
      </c>
      <c r="AF5" s="242" t="s">
        <v>55</v>
      </c>
      <c r="AG5" s="243" t="s">
        <v>56</v>
      </c>
      <c r="AH5" s="242" t="s">
        <v>57</v>
      </c>
      <c r="AI5" s="242" t="s">
        <v>58</v>
      </c>
      <c r="AJ5" s="242" t="s">
        <v>59</v>
      </c>
      <c r="AK5" s="242" t="s">
        <v>60</v>
      </c>
      <c r="AL5" s="242" t="s">
        <v>61</v>
      </c>
      <c r="AM5" s="70"/>
      <c r="AN5" s="104" t="s">
        <v>62</v>
      </c>
      <c r="AO5" s="103" t="s">
        <v>63</v>
      </c>
      <c r="AP5" s="103" t="s">
        <v>29</v>
      </c>
      <c r="AQ5" s="104" t="s">
        <v>64</v>
      </c>
      <c r="AR5" s="219" t="s">
        <v>29</v>
      </c>
      <c r="AS5" s="220"/>
      <c r="AT5" s="221"/>
      <c r="AU5" s="104" t="s">
        <v>65</v>
      </c>
      <c r="AV5" s="219" t="s">
        <v>29</v>
      </c>
      <c r="AW5" s="220"/>
      <c r="AX5" s="220"/>
      <c r="AY5" s="204" t="s">
        <v>65</v>
      </c>
      <c r="AZ5" s="205"/>
      <c r="BA5" s="205"/>
      <c r="BB5" s="205"/>
      <c r="BC5" s="197"/>
      <c r="BD5" s="103"/>
      <c r="BE5" s="103"/>
      <c r="BF5" s="103"/>
      <c r="BG5" s="108"/>
      <c r="BH5" s="103"/>
      <c r="BI5" s="103"/>
      <c r="BJ5" s="103"/>
      <c r="BK5" s="109"/>
      <c r="BL5" s="94" t="s">
        <v>66</v>
      </c>
      <c r="BM5" s="62">
        <v>1</v>
      </c>
      <c r="BN5" s="62">
        <v>2</v>
      </c>
      <c r="BO5" s="62">
        <v>3</v>
      </c>
      <c r="BP5" s="62">
        <v>4</v>
      </c>
      <c r="BQ5" s="62">
        <v>5</v>
      </c>
      <c r="BR5" s="62">
        <v>6</v>
      </c>
      <c r="BS5" s="62">
        <v>7</v>
      </c>
      <c r="BT5" s="62">
        <v>8</v>
      </c>
      <c r="BU5" s="62">
        <v>9</v>
      </c>
      <c r="BV5" s="62">
        <v>10</v>
      </c>
      <c r="BW5" s="62">
        <v>11</v>
      </c>
      <c r="BX5" s="62">
        <v>12</v>
      </c>
      <c r="BY5" s="62">
        <v>13</v>
      </c>
      <c r="BZ5" s="62">
        <v>14</v>
      </c>
      <c r="CA5" s="62">
        <v>15</v>
      </c>
      <c r="CB5" s="62">
        <v>16</v>
      </c>
      <c r="CC5" s="62">
        <v>17</v>
      </c>
      <c r="CD5" s="62">
        <v>18</v>
      </c>
      <c r="CE5" s="62">
        <v>19</v>
      </c>
      <c r="CF5" s="62">
        <v>20</v>
      </c>
      <c r="CG5" s="62">
        <v>21</v>
      </c>
      <c r="CH5" s="62">
        <v>22</v>
      </c>
      <c r="CI5" s="62">
        <v>23</v>
      </c>
      <c r="CJ5" s="62">
        <v>24</v>
      </c>
      <c r="CK5" s="62">
        <v>25</v>
      </c>
      <c r="CL5" s="62">
        <v>26</v>
      </c>
      <c r="CM5" s="62">
        <v>27</v>
      </c>
      <c r="CN5" s="62">
        <v>28</v>
      </c>
      <c r="CO5" s="62">
        <v>29</v>
      </c>
      <c r="CP5" s="62">
        <v>30</v>
      </c>
      <c r="CQ5" s="62">
        <v>31</v>
      </c>
      <c r="CR5" s="62">
        <v>32</v>
      </c>
      <c r="CS5" s="62">
        <v>33</v>
      </c>
      <c r="CT5" s="62">
        <v>34</v>
      </c>
      <c r="CU5" s="62">
        <v>35</v>
      </c>
      <c r="CV5" s="62">
        <v>36</v>
      </c>
      <c r="CW5" s="62">
        <v>37</v>
      </c>
      <c r="CX5" s="62">
        <v>38</v>
      </c>
    </row>
    <row r="6" spans="1:102" ht="26.25" x14ac:dyDescent="0.4">
      <c r="A6" s="183" t="s">
        <v>67</v>
      </c>
      <c r="B6" s="184">
        <v>44620</v>
      </c>
      <c r="C6" s="13"/>
      <c r="D6" s="13"/>
      <c r="E6" s="102"/>
      <c r="F6" s="198">
        <v>16</v>
      </c>
      <c r="G6" s="198">
        <v>18</v>
      </c>
      <c r="H6" s="198">
        <v>20</v>
      </c>
      <c r="I6" s="198">
        <v>22</v>
      </c>
      <c r="J6" s="198">
        <v>1</v>
      </c>
      <c r="K6" s="198">
        <v>34</v>
      </c>
      <c r="L6" s="198">
        <v>15</v>
      </c>
      <c r="M6" s="151"/>
      <c r="N6" s="102">
        <v>7</v>
      </c>
      <c r="O6" s="102">
        <v>5</v>
      </c>
      <c r="P6" s="247"/>
      <c r="Q6" s="234">
        <v>17</v>
      </c>
      <c r="R6" s="234">
        <v>2</v>
      </c>
      <c r="S6" s="102">
        <v>12</v>
      </c>
      <c r="T6" s="234">
        <v>8</v>
      </c>
      <c r="U6" s="234">
        <v>6</v>
      </c>
      <c r="V6" s="247"/>
      <c r="W6" s="198">
        <v>19</v>
      </c>
      <c r="X6" s="198">
        <v>33</v>
      </c>
      <c r="Y6" s="234">
        <v>3</v>
      </c>
      <c r="Z6" s="198">
        <v>14</v>
      </c>
      <c r="AA6" s="234"/>
      <c r="AB6" s="198"/>
      <c r="AC6" s="81"/>
      <c r="AD6" s="102">
        <v>23</v>
      </c>
      <c r="AE6" s="198">
        <v>24</v>
      </c>
      <c r="AF6" s="198">
        <v>29</v>
      </c>
      <c r="AG6" s="198"/>
      <c r="AH6" s="198">
        <v>32</v>
      </c>
      <c r="AI6" s="234">
        <v>4</v>
      </c>
      <c r="AJ6" s="198">
        <v>10</v>
      </c>
      <c r="AK6" s="198">
        <v>9</v>
      </c>
      <c r="AL6" s="103"/>
      <c r="AM6" s="82"/>
      <c r="AN6" s="13"/>
      <c r="AO6" s="13"/>
      <c r="AP6" s="103"/>
      <c r="AQ6" s="103"/>
      <c r="AR6" s="103"/>
      <c r="AS6" s="103"/>
      <c r="AT6" s="103"/>
      <c r="AU6" s="103"/>
      <c r="AV6" s="103"/>
      <c r="AW6" s="103"/>
      <c r="AX6" s="103"/>
      <c r="AY6" s="110"/>
      <c r="AZ6" s="129"/>
      <c r="BA6" s="129"/>
      <c r="BB6" s="110"/>
      <c r="BC6" s="103"/>
      <c r="BD6" s="103"/>
      <c r="BE6" s="103"/>
      <c r="BF6" s="103"/>
      <c r="BG6" s="108"/>
      <c r="BH6" s="103"/>
      <c r="BI6" s="103"/>
      <c r="BJ6" s="103"/>
      <c r="BK6" s="111"/>
      <c r="BL6" s="95"/>
      <c r="BM6" s="63">
        <f t="shared" ref="BM6:BM37" si="0">COUNTIF($D6:$BJ6,"1")</f>
        <v>1</v>
      </c>
      <c r="BN6" s="63">
        <f t="shared" ref="BN6:BN37" si="1">COUNTIF($D6:$BJ6,"2")</f>
        <v>1</v>
      </c>
      <c r="BO6" s="63">
        <f t="shared" ref="BO6:BO37" si="2">COUNTIF($D6:$BJ6,"3")</f>
        <v>1</v>
      </c>
      <c r="BP6" s="63">
        <f t="shared" ref="BP6:BP37" si="3">COUNTIF($D6:$BJ6,"4")</f>
        <v>1</v>
      </c>
      <c r="BQ6" s="63">
        <f t="shared" ref="BQ6:BQ37" si="4">COUNTIF($D6:$BJ6,"5")</f>
        <v>1</v>
      </c>
      <c r="BR6" s="63">
        <f t="shared" ref="BR6:BR37" si="5">COUNTIF($D6:$BJ6,"6")</f>
        <v>1</v>
      </c>
      <c r="BS6" s="63">
        <f t="shared" ref="BS6:BS37" si="6">COUNTIF($D6:$BJ6,"7")</f>
        <v>1</v>
      </c>
      <c r="BT6" s="63">
        <f t="shared" ref="BT6:BT37" si="7">COUNTIF($D6:$BJ6,"8")</f>
        <v>1</v>
      </c>
      <c r="BU6" s="63">
        <f t="shared" ref="BU6:BU37" si="8">COUNTIF($D6:$BJ6,"9")</f>
        <v>1</v>
      </c>
      <c r="BV6" s="63">
        <f t="shared" ref="BV6:BV37" si="9">COUNTIF($D6:$BJ6,"10")</f>
        <v>1</v>
      </c>
      <c r="BW6" s="63">
        <f t="shared" ref="BW6:BW37" si="10">COUNTIF($D6:$BJ6,"11")</f>
        <v>0</v>
      </c>
      <c r="BX6" s="63">
        <f t="shared" ref="BX6:BX37" si="11">COUNTIF($D6:$BJ6,"12")</f>
        <v>1</v>
      </c>
      <c r="BY6" s="63">
        <f t="shared" ref="BY6:BY37" si="12">COUNTIF($D6:$BJ6,"13")</f>
        <v>0</v>
      </c>
      <c r="BZ6" s="63">
        <f t="shared" ref="BZ6:BZ37" si="13">COUNTIF($D6:$BJ6,"14")</f>
        <v>1</v>
      </c>
      <c r="CA6" s="63">
        <f t="shared" ref="CA6:CA37" si="14">COUNTIF($D6:$BJ6,"15")</f>
        <v>1</v>
      </c>
      <c r="CB6" s="63">
        <f t="shared" ref="CB6:CB37" si="15">COUNTIF($D6:$BJ6,"16")</f>
        <v>1</v>
      </c>
      <c r="CC6" s="63">
        <f t="shared" ref="CC6:CC37" si="16">COUNTIF($D6:$BJ6,"17")</f>
        <v>1</v>
      </c>
      <c r="CD6" s="63">
        <f t="shared" ref="CD6:CD37" si="17">COUNTIF($D6:$BJ6,"18")</f>
        <v>1</v>
      </c>
      <c r="CE6" s="63">
        <f t="shared" ref="CE6:CE37" si="18">COUNTIF($D6:$BJ6,"19")</f>
        <v>1</v>
      </c>
      <c r="CF6" s="63">
        <f t="shared" ref="CF6:CF37" si="19">COUNTIF($D6:$BJ6,"20")</f>
        <v>1</v>
      </c>
      <c r="CG6" s="63">
        <f t="shared" ref="CG6:CG37" si="20">COUNTIF($D6:$BJ6,"21")</f>
        <v>0</v>
      </c>
      <c r="CH6" s="63">
        <f t="shared" ref="CH6:CH37" si="21">COUNTIF($D6:$BJ6,"22")</f>
        <v>1</v>
      </c>
      <c r="CI6" s="63">
        <f t="shared" ref="CI6:CI37" si="22">COUNTIF($D6:$BJ6,"23")</f>
        <v>1</v>
      </c>
      <c r="CJ6" s="63">
        <f t="shared" ref="CJ6:CJ37" si="23">COUNTIF($D6:$BJ6,"24")</f>
        <v>1</v>
      </c>
      <c r="CK6" s="63">
        <f t="shared" ref="CK6:CK37" si="24">COUNTIF($D6:$BJ6,"25")</f>
        <v>0</v>
      </c>
      <c r="CL6" s="63">
        <f t="shared" ref="CL6:CL37" si="25">COUNTIF($D6:$BJ6,"26")</f>
        <v>0</v>
      </c>
      <c r="CM6" s="63">
        <f t="shared" ref="CM6:CM37" si="26">COUNTIF($D6:$BJ6,"27")</f>
        <v>0</v>
      </c>
      <c r="CN6" s="63">
        <f t="shared" ref="CN6:CN37" si="27">COUNTIF($D6:$BJ6,"28")</f>
        <v>0</v>
      </c>
      <c r="CO6" s="63">
        <f t="shared" ref="CO6:CO37" si="28">COUNTIF($D6:$BJ6,"29")</f>
        <v>1</v>
      </c>
      <c r="CP6" s="63">
        <f t="shared" ref="CP6:CP37" si="29">COUNTIF($D6:$BJ6,"30")</f>
        <v>0</v>
      </c>
      <c r="CQ6" s="63">
        <f t="shared" ref="CQ6:CQ37" si="30">COUNTIF($D6:$BJ6,"31")</f>
        <v>0</v>
      </c>
      <c r="CR6" s="63">
        <f t="shared" ref="CR6:CR37" si="31">COUNTIF($D6:$BJ6,"32")</f>
        <v>1</v>
      </c>
      <c r="CS6" s="63">
        <f t="shared" ref="CS6:CS37" si="32">COUNTIF($D6:$BJ6,"33")</f>
        <v>1</v>
      </c>
      <c r="CT6" s="63">
        <f t="shared" ref="CT6:CT37" si="33">COUNTIF($D6:$BJ6,"34")</f>
        <v>1</v>
      </c>
      <c r="CU6" s="63">
        <f t="shared" ref="CU6:CU37" si="34">COUNTIF($D6:$BJ6,"35")</f>
        <v>0</v>
      </c>
      <c r="CV6" s="63">
        <f t="shared" ref="CV6:CV37" si="35">COUNTIF($D6:$BJ6,"36")</f>
        <v>0</v>
      </c>
      <c r="CW6" s="63">
        <f t="shared" ref="CW6:CW37" si="36">COUNTIF($D6:$BJ6,"37")</f>
        <v>0</v>
      </c>
      <c r="CX6" s="63">
        <f t="shared" ref="CX6:CX37" si="37">COUNTIF($D6:$BJ6,"38")</f>
        <v>0</v>
      </c>
    </row>
    <row r="7" spans="1:102" ht="26.25" x14ac:dyDescent="0.4">
      <c r="A7" s="183" t="s">
        <v>68</v>
      </c>
      <c r="B7" s="184">
        <v>44621</v>
      </c>
      <c r="C7" s="13"/>
      <c r="D7" s="13"/>
      <c r="E7" s="102"/>
      <c r="F7" s="198">
        <v>16</v>
      </c>
      <c r="G7" s="198">
        <v>18</v>
      </c>
      <c r="H7" s="198">
        <v>20</v>
      </c>
      <c r="I7" s="198">
        <v>22</v>
      </c>
      <c r="J7" s="198">
        <v>1</v>
      </c>
      <c r="K7" s="198">
        <v>34</v>
      </c>
      <c r="L7" s="198">
        <v>15</v>
      </c>
      <c r="M7" s="151"/>
      <c r="N7" s="102">
        <v>7</v>
      </c>
      <c r="O7" s="102">
        <v>5</v>
      </c>
      <c r="P7" s="247"/>
      <c r="Q7" s="234">
        <v>17</v>
      </c>
      <c r="R7" s="234">
        <v>2</v>
      </c>
      <c r="S7" s="102">
        <v>12</v>
      </c>
      <c r="T7" s="234">
        <v>8</v>
      </c>
      <c r="U7" s="234">
        <v>6</v>
      </c>
      <c r="V7" s="247"/>
      <c r="W7" s="198">
        <v>19</v>
      </c>
      <c r="X7" s="198">
        <v>33</v>
      </c>
      <c r="Y7" s="234">
        <v>3</v>
      </c>
      <c r="Z7" s="198">
        <v>14</v>
      </c>
      <c r="AA7" s="234"/>
      <c r="AB7" s="198"/>
      <c r="AC7" s="81"/>
      <c r="AD7" s="102">
        <v>23</v>
      </c>
      <c r="AE7" s="198">
        <v>24</v>
      </c>
      <c r="AF7" s="198">
        <v>29</v>
      </c>
      <c r="AG7" s="198"/>
      <c r="AH7" s="198">
        <v>32</v>
      </c>
      <c r="AI7" s="234">
        <v>4</v>
      </c>
      <c r="AJ7" s="198">
        <v>10</v>
      </c>
      <c r="AK7" s="198">
        <v>9</v>
      </c>
      <c r="AL7" s="103"/>
      <c r="AM7" s="82"/>
      <c r="AN7" s="13"/>
      <c r="AO7" s="1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5"/>
      <c r="BA7" s="105"/>
      <c r="BB7" s="103"/>
      <c r="BC7" s="103"/>
      <c r="BD7" s="103"/>
      <c r="BE7" s="103"/>
      <c r="BF7" s="103"/>
      <c r="BG7" s="108"/>
      <c r="BH7" s="103"/>
      <c r="BI7" s="103"/>
      <c r="BJ7" s="103"/>
      <c r="BK7" s="111"/>
      <c r="BL7" s="95"/>
      <c r="BM7" s="63">
        <f t="shared" si="0"/>
        <v>1</v>
      </c>
      <c r="BN7" s="63">
        <f t="shared" si="1"/>
        <v>1</v>
      </c>
      <c r="BO7" s="63">
        <f t="shared" si="2"/>
        <v>1</v>
      </c>
      <c r="BP7" s="63">
        <f t="shared" si="3"/>
        <v>1</v>
      </c>
      <c r="BQ7" s="63">
        <f t="shared" si="4"/>
        <v>1</v>
      </c>
      <c r="BR7" s="63">
        <f t="shared" si="5"/>
        <v>1</v>
      </c>
      <c r="BS7" s="63">
        <f t="shared" si="6"/>
        <v>1</v>
      </c>
      <c r="BT7" s="63">
        <f t="shared" si="7"/>
        <v>1</v>
      </c>
      <c r="BU7" s="63">
        <f t="shared" si="8"/>
        <v>1</v>
      </c>
      <c r="BV7" s="63">
        <f t="shared" si="9"/>
        <v>1</v>
      </c>
      <c r="BW7" s="63">
        <f t="shared" si="10"/>
        <v>0</v>
      </c>
      <c r="BX7" s="63">
        <f t="shared" si="11"/>
        <v>1</v>
      </c>
      <c r="BY7" s="63">
        <f t="shared" si="12"/>
        <v>0</v>
      </c>
      <c r="BZ7" s="63">
        <f t="shared" si="13"/>
        <v>1</v>
      </c>
      <c r="CA7" s="63">
        <f t="shared" si="14"/>
        <v>1</v>
      </c>
      <c r="CB7" s="63">
        <f t="shared" si="15"/>
        <v>1</v>
      </c>
      <c r="CC7" s="63">
        <f t="shared" si="16"/>
        <v>1</v>
      </c>
      <c r="CD7" s="63">
        <f t="shared" si="17"/>
        <v>1</v>
      </c>
      <c r="CE7" s="63">
        <f t="shared" si="18"/>
        <v>1</v>
      </c>
      <c r="CF7" s="63">
        <f t="shared" si="19"/>
        <v>1</v>
      </c>
      <c r="CG7" s="63">
        <f t="shared" si="20"/>
        <v>0</v>
      </c>
      <c r="CH7" s="63">
        <f t="shared" si="21"/>
        <v>1</v>
      </c>
      <c r="CI7" s="63">
        <f t="shared" si="22"/>
        <v>1</v>
      </c>
      <c r="CJ7" s="63">
        <f t="shared" si="23"/>
        <v>1</v>
      </c>
      <c r="CK7" s="63">
        <f t="shared" si="24"/>
        <v>0</v>
      </c>
      <c r="CL7" s="63">
        <f t="shared" si="25"/>
        <v>0</v>
      </c>
      <c r="CM7" s="63">
        <f t="shared" si="26"/>
        <v>0</v>
      </c>
      <c r="CN7" s="63">
        <f t="shared" si="27"/>
        <v>0</v>
      </c>
      <c r="CO7" s="63">
        <f t="shared" si="28"/>
        <v>1</v>
      </c>
      <c r="CP7" s="63">
        <f t="shared" si="29"/>
        <v>0</v>
      </c>
      <c r="CQ7" s="63">
        <f t="shared" si="30"/>
        <v>0</v>
      </c>
      <c r="CR7" s="63">
        <f t="shared" si="31"/>
        <v>1</v>
      </c>
      <c r="CS7" s="63">
        <f t="shared" si="32"/>
        <v>1</v>
      </c>
      <c r="CT7" s="63">
        <f t="shared" si="33"/>
        <v>1</v>
      </c>
      <c r="CU7" s="63">
        <f t="shared" si="34"/>
        <v>0</v>
      </c>
      <c r="CV7" s="63">
        <f t="shared" si="35"/>
        <v>0</v>
      </c>
      <c r="CW7" s="63">
        <f t="shared" si="36"/>
        <v>0</v>
      </c>
      <c r="CX7" s="63">
        <f t="shared" si="37"/>
        <v>0</v>
      </c>
    </row>
    <row r="8" spans="1:102" ht="26.25" x14ac:dyDescent="0.4">
      <c r="A8" s="183" t="s">
        <v>69</v>
      </c>
      <c r="B8" s="184">
        <v>44622</v>
      </c>
      <c r="C8" s="13"/>
      <c r="D8" s="13"/>
      <c r="E8" s="102"/>
      <c r="F8" s="198">
        <v>16</v>
      </c>
      <c r="G8" s="198">
        <v>18</v>
      </c>
      <c r="H8" s="198">
        <v>20</v>
      </c>
      <c r="I8" s="198">
        <v>22</v>
      </c>
      <c r="J8" s="198">
        <v>1</v>
      </c>
      <c r="K8" s="198">
        <v>34</v>
      </c>
      <c r="L8" s="198">
        <v>15</v>
      </c>
      <c r="M8" s="151"/>
      <c r="N8" s="102">
        <v>7</v>
      </c>
      <c r="O8" s="102">
        <v>5</v>
      </c>
      <c r="P8" s="247"/>
      <c r="Q8" s="234">
        <v>17</v>
      </c>
      <c r="R8" s="234">
        <v>2</v>
      </c>
      <c r="S8" s="102">
        <v>12</v>
      </c>
      <c r="T8" s="234">
        <v>8</v>
      </c>
      <c r="U8" s="234">
        <v>6</v>
      </c>
      <c r="V8" s="247"/>
      <c r="W8" s="198">
        <v>19</v>
      </c>
      <c r="X8" s="198">
        <v>33</v>
      </c>
      <c r="Y8" s="234">
        <v>3</v>
      </c>
      <c r="Z8" s="198">
        <v>14</v>
      </c>
      <c r="AA8" s="234"/>
      <c r="AB8" s="198"/>
      <c r="AC8" s="81"/>
      <c r="AD8" s="102">
        <v>23</v>
      </c>
      <c r="AE8" s="198">
        <v>24</v>
      </c>
      <c r="AF8" s="198">
        <v>29</v>
      </c>
      <c r="AG8" s="198"/>
      <c r="AH8" s="198">
        <v>32</v>
      </c>
      <c r="AI8" s="234">
        <v>4</v>
      </c>
      <c r="AJ8" s="198">
        <v>10</v>
      </c>
      <c r="AK8" s="198">
        <v>9</v>
      </c>
      <c r="AL8" s="103"/>
      <c r="AM8" s="82"/>
      <c r="AN8" s="13"/>
      <c r="AO8" s="1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5"/>
      <c r="BA8" s="105"/>
      <c r="BB8" s="103"/>
      <c r="BC8" s="103"/>
      <c r="BD8" s="103">
        <v>26</v>
      </c>
      <c r="BE8" s="103">
        <v>30</v>
      </c>
      <c r="BF8" s="103">
        <v>27</v>
      </c>
      <c r="BG8" s="108"/>
      <c r="BH8" s="103"/>
      <c r="BI8" s="103"/>
      <c r="BJ8" s="103"/>
      <c r="BK8" s="111"/>
      <c r="BL8" s="95"/>
      <c r="BM8" s="63">
        <f t="shared" si="0"/>
        <v>1</v>
      </c>
      <c r="BN8" s="63">
        <f t="shared" si="1"/>
        <v>1</v>
      </c>
      <c r="BO8" s="63">
        <f t="shared" si="2"/>
        <v>1</v>
      </c>
      <c r="BP8" s="63">
        <f t="shared" si="3"/>
        <v>1</v>
      </c>
      <c r="BQ8" s="63">
        <f t="shared" si="4"/>
        <v>1</v>
      </c>
      <c r="BR8" s="63">
        <f t="shared" si="5"/>
        <v>1</v>
      </c>
      <c r="BS8" s="63">
        <f t="shared" si="6"/>
        <v>1</v>
      </c>
      <c r="BT8" s="63">
        <f t="shared" si="7"/>
        <v>1</v>
      </c>
      <c r="BU8" s="63">
        <f t="shared" si="8"/>
        <v>1</v>
      </c>
      <c r="BV8" s="63">
        <f t="shared" si="9"/>
        <v>1</v>
      </c>
      <c r="BW8" s="63">
        <f t="shared" si="10"/>
        <v>0</v>
      </c>
      <c r="BX8" s="63">
        <f t="shared" si="11"/>
        <v>1</v>
      </c>
      <c r="BY8" s="63">
        <f t="shared" si="12"/>
        <v>0</v>
      </c>
      <c r="BZ8" s="63">
        <f t="shared" si="13"/>
        <v>1</v>
      </c>
      <c r="CA8" s="63">
        <f t="shared" si="14"/>
        <v>1</v>
      </c>
      <c r="CB8" s="63">
        <f t="shared" si="15"/>
        <v>1</v>
      </c>
      <c r="CC8" s="63">
        <f t="shared" si="16"/>
        <v>1</v>
      </c>
      <c r="CD8" s="63">
        <f t="shared" si="17"/>
        <v>1</v>
      </c>
      <c r="CE8" s="63">
        <f t="shared" si="18"/>
        <v>1</v>
      </c>
      <c r="CF8" s="63">
        <f t="shared" si="19"/>
        <v>1</v>
      </c>
      <c r="CG8" s="63">
        <f t="shared" si="20"/>
        <v>0</v>
      </c>
      <c r="CH8" s="63">
        <f t="shared" si="21"/>
        <v>1</v>
      </c>
      <c r="CI8" s="63">
        <f t="shared" si="22"/>
        <v>1</v>
      </c>
      <c r="CJ8" s="63">
        <f t="shared" si="23"/>
        <v>1</v>
      </c>
      <c r="CK8" s="63">
        <f t="shared" si="24"/>
        <v>0</v>
      </c>
      <c r="CL8" s="63">
        <f t="shared" si="25"/>
        <v>1</v>
      </c>
      <c r="CM8" s="63">
        <f t="shared" si="26"/>
        <v>1</v>
      </c>
      <c r="CN8" s="63">
        <f t="shared" si="27"/>
        <v>0</v>
      </c>
      <c r="CO8" s="63">
        <f t="shared" si="28"/>
        <v>1</v>
      </c>
      <c r="CP8" s="63">
        <f t="shared" si="29"/>
        <v>1</v>
      </c>
      <c r="CQ8" s="63">
        <f t="shared" si="30"/>
        <v>0</v>
      </c>
      <c r="CR8" s="63">
        <f t="shared" si="31"/>
        <v>1</v>
      </c>
      <c r="CS8" s="63">
        <f t="shared" si="32"/>
        <v>1</v>
      </c>
      <c r="CT8" s="63">
        <f t="shared" si="33"/>
        <v>1</v>
      </c>
      <c r="CU8" s="63">
        <f t="shared" si="34"/>
        <v>0</v>
      </c>
      <c r="CV8" s="63">
        <f t="shared" si="35"/>
        <v>0</v>
      </c>
      <c r="CW8" s="63">
        <f t="shared" si="36"/>
        <v>0</v>
      </c>
      <c r="CX8" s="63">
        <f t="shared" si="37"/>
        <v>0</v>
      </c>
    </row>
    <row r="9" spans="1:102" ht="26.25" x14ac:dyDescent="0.25">
      <c r="A9" s="183" t="s">
        <v>70</v>
      </c>
      <c r="B9" s="184">
        <v>44623</v>
      </c>
      <c r="C9" s="13"/>
      <c r="D9" s="13"/>
      <c r="E9" s="102"/>
      <c r="F9" s="102">
        <v>17</v>
      </c>
      <c r="G9" s="102">
        <v>19</v>
      </c>
      <c r="H9" s="102">
        <v>21</v>
      </c>
      <c r="I9" s="102">
        <v>25</v>
      </c>
      <c r="J9" s="102">
        <v>2</v>
      </c>
      <c r="K9" s="198">
        <v>33</v>
      </c>
      <c r="L9" s="198">
        <v>11</v>
      </c>
      <c r="M9" s="151"/>
      <c r="N9" s="102">
        <v>8</v>
      </c>
      <c r="O9" s="102">
        <v>6</v>
      </c>
      <c r="P9" s="247"/>
      <c r="Q9" s="234">
        <v>16</v>
      </c>
      <c r="R9" s="234">
        <v>1</v>
      </c>
      <c r="S9" s="102">
        <v>13</v>
      </c>
      <c r="T9" s="234"/>
      <c r="U9" s="234">
        <v>5</v>
      </c>
      <c r="V9" s="247"/>
      <c r="W9" s="234">
        <v>18</v>
      </c>
      <c r="X9" s="234">
        <v>34</v>
      </c>
      <c r="Y9" s="102"/>
      <c r="Z9" s="198"/>
      <c r="AA9" s="198">
        <v>7</v>
      </c>
      <c r="AB9" s="198"/>
      <c r="AC9" s="81"/>
      <c r="AD9" s="234">
        <v>23</v>
      </c>
      <c r="AE9" s="234">
        <v>24</v>
      </c>
      <c r="AF9" s="234">
        <v>29</v>
      </c>
      <c r="AG9" s="234"/>
      <c r="AH9" s="234">
        <v>32</v>
      </c>
      <c r="AI9" s="234">
        <v>4</v>
      </c>
      <c r="AJ9" s="198">
        <v>10</v>
      </c>
      <c r="AK9" s="102">
        <v>9</v>
      </c>
      <c r="AL9" s="102"/>
      <c r="AM9" s="82"/>
      <c r="AN9" s="13"/>
      <c r="AO9" s="1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5"/>
      <c r="BA9" s="105"/>
      <c r="BB9" s="103"/>
      <c r="BC9" s="103"/>
      <c r="BD9" s="103"/>
      <c r="BE9" s="103"/>
      <c r="BF9" s="103"/>
      <c r="BG9" s="108"/>
      <c r="BH9" s="103">
        <v>26</v>
      </c>
      <c r="BI9" s="103">
        <v>30</v>
      </c>
      <c r="BJ9" s="103">
        <v>27</v>
      </c>
      <c r="BK9" s="112" t="s">
        <v>71</v>
      </c>
      <c r="BL9" s="95"/>
      <c r="BM9" s="63">
        <f t="shared" si="0"/>
        <v>1</v>
      </c>
      <c r="BN9" s="63">
        <f t="shared" si="1"/>
        <v>1</v>
      </c>
      <c r="BO9" s="63">
        <f t="shared" si="2"/>
        <v>0</v>
      </c>
      <c r="BP9" s="63">
        <f t="shared" si="3"/>
        <v>1</v>
      </c>
      <c r="BQ9" s="63">
        <f t="shared" si="4"/>
        <v>1</v>
      </c>
      <c r="BR9" s="63">
        <f t="shared" si="5"/>
        <v>1</v>
      </c>
      <c r="BS9" s="63">
        <f t="shared" si="6"/>
        <v>1</v>
      </c>
      <c r="BT9" s="63">
        <f t="shared" si="7"/>
        <v>1</v>
      </c>
      <c r="BU9" s="63">
        <f t="shared" si="8"/>
        <v>1</v>
      </c>
      <c r="BV9" s="63">
        <f t="shared" si="9"/>
        <v>1</v>
      </c>
      <c r="BW9" s="63">
        <f t="shared" si="10"/>
        <v>1</v>
      </c>
      <c r="BX9" s="63">
        <f t="shared" si="11"/>
        <v>0</v>
      </c>
      <c r="BY9" s="63">
        <f t="shared" si="12"/>
        <v>1</v>
      </c>
      <c r="BZ9" s="63">
        <f t="shared" si="13"/>
        <v>0</v>
      </c>
      <c r="CA9" s="63">
        <f t="shared" si="14"/>
        <v>0</v>
      </c>
      <c r="CB9" s="63">
        <f t="shared" si="15"/>
        <v>1</v>
      </c>
      <c r="CC9" s="63">
        <f t="shared" si="16"/>
        <v>1</v>
      </c>
      <c r="CD9" s="63">
        <f t="shared" si="17"/>
        <v>1</v>
      </c>
      <c r="CE9" s="63">
        <f t="shared" si="18"/>
        <v>1</v>
      </c>
      <c r="CF9" s="63">
        <f t="shared" si="19"/>
        <v>0</v>
      </c>
      <c r="CG9" s="63">
        <f t="shared" si="20"/>
        <v>1</v>
      </c>
      <c r="CH9" s="63">
        <f t="shared" si="21"/>
        <v>0</v>
      </c>
      <c r="CI9" s="63">
        <f t="shared" si="22"/>
        <v>1</v>
      </c>
      <c r="CJ9" s="63">
        <f t="shared" si="23"/>
        <v>1</v>
      </c>
      <c r="CK9" s="63">
        <f t="shared" si="24"/>
        <v>1</v>
      </c>
      <c r="CL9" s="63">
        <f t="shared" si="25"/>
        <v>1</v>
      </c>
      <c r="CM9" s="63">
        <f t="shared" si="26"/>
        <v>1</v>
      </c>
      <c r="CN9" s="63">
        <f t="shared" si="27"/>
        <v>0</v>
      </c>
      <c r="CO9" s="63">
        <f t="shared" si="28"/>
        <v>1</v>
      </c>
      <c r="CP9" s="63">
        <f t="shared" si="29"/>
        <v>1</v>
      </c>
      <c r="CQ9" s="63">
        <f t="shared" si="30"/>
        <v>0</v>
      </c>
      <c r="CR9" s="63">
        <f t="shared" si="31"/>
        <v>1</v>
      </c>
      <c r="CS9" s="63">
        <f t="shared" si="32"/>
        <v>1</v>
      </c>
      <c r="CT9" s="63">
        <f t="shared" si="33"/>
        <v>1</v>
      </c>
      <c r="CU9" s="63">
        <f t="shared" si="34"/>
        <v>0</v>
      </c>
      <c r="CV9" s="63">
        <f t="shared" si="35"/>
        <v>0</v>
      </c>
      <c r="CW9" s="63">
        <f t="shared" si="36"/>
        <v>0</v>
      </c>
      <c r="CX9" s="63">
        <f t="shared" si="37"/>
        <v>0</v>
      </c>
    </row>
    <row r="10" spans="1:102" ht="26.25" x14ac:dyDescent="0.4">
      <c r="A10" s="183" t="s">
        <v>72</v>
      </c>
      <c r="B10" s="184">
        <v>44624</v>
      </c>
      <c r="C10" s="13"/>
      <c r="D10" s="13"/>
      <c r="E10" s="102"/>
      <c r="F10" s="102">
        <v>17</v>
      </c>
      <c r="G10" s="102">
        <v>19</v>
      </c>
      <c r="H10" s="102">
        <v>21</v>
      </c>
      <c r="I10" s="102">
        <v>25</v>
      </c>
      <c r="J10" s="102">
        <v>2</v>
      </c>
      <c r="K10" s="198">
        <v>33</v>
      </c>
      <c r="L10" s="198">
        <v>11</v>
      </c>
      <c r="M10" s="151"/>
      <c r="N10" s="102">
        <v>8</v>
      </c>
      <c r="O10" s="102">
        <v>6</v>
      </c>
      <c r="P10" s="247"/>
      <c r="Q10" s="234">
        <v>16</v>
      </c>
      <c r="R10" s="234">
        <v>1</v>
      </c>
      <c r="S10" s="102">
        <v>13</v>
      </c>
      <c r="T10" s="234"/>
      <c r="U10" s="234">
        <v>5</v>
      </c>
      <c r="V10" s="247"/>
      <c r="W10" s="234">
        <v>18</v>
      </c>
      <c r="X10" s="234">
        <v>34</v>
      </c>
      <c r="Y10" s="102"/>
      <c r="Z10" s="198"/>
      <c r="AA10" s="198">
        <v>7</v>
      </c>
      <c r="AB10" s="198"/>
      <c r="AC10" s="81"/>
      <c r="AD10" s="234">
        <v>23</v>
      </c>
      <c r="AE10" s="234">
        <v>24</v>
      </c>
      <c r="AF10" s="234">
        <v>29</v>
      </c>
      <c r="AG10" s="234"/>
      <c r="AH10" s="234">
        <v>32</v>
      </c>
      <c r="AI10" s="234">
        <v>4</v>
      </c>
      <c r="AJ10" s="198">
        <v>10</v>
      </c>
      <c r="AK10" s="102">
        <v>9</v>
      </c>
      <c r="AL10" s="102"/>
      <c r="AM10" s="82"/>
      <c r="AN10" s="13"/>
      <c r="AO10" s="1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5"/>
      <c r="BA10" s="105"/>
      <c r="BB10" s="103"/>
      <c r="BC10" s="103"/>
      <c r="BD10" s="103"/>
      <c r="BE10" s="103"/>
      <c r="BF10" s="103"/>
      <c r="BG10" s="108"/>
      <c r="BH10" s="103"/>
      <c r="BI10" s="103"/>
      <c r="BJ10" s="103"/>
      <c r="BK10" s="109"/>
      <c r="BL10" s="95"/>
      <c r="BM10" s="63">
        <f t="shared" si="0"/>
        <v>1</v>
      </c>
      <c r="BN10" s="63">
        <f t="shared" si="1"/>
        <v>1</v>
      </c>
      <c r="BO10" s="63">
        <f t="shared" si="2"/>
        <v>0</v>
      </c>
      <c r="BP10" s="63">
        <f t="shared" si="3"/>
        <v>1</v>
      </c>
      <c r="BQ10" s="63">
        <f t="shared" si="4"/>
        <v>1</v>
      </c>
      <c r="BR10" s="63">
        <f t="shared" si="5"/>
        <v>1</v>
      </c>
      <c r="BS10" s="63">
        <f t="shared" si="6"/>
        <v>1</v>
      </c>
      <c r="BT10" s="63">
        <f t="shared" si="7"/>
        <v>1</v>
      </c>
      <c r="BU10" s="63">
        <f t="shared" si="8"/>
        <v>1</v>
      </c>
      <c r="BV10" s="63">
        <f t="shared" si="9"/>
        <v>1</v>
      </c>
      <c r="BW10" s="63">
        <f t="shared" si="10"/>
        <v>1</v>
      </c>
      <c r="BX10" s="63">
        <f t="shared" si="11"/>
        <v>0</v>
      </c>
      <c r="BY10" s="63">
        <f t="shared" si="12"/>
        <v>1</v>
      </c>
      <c r="BZ10" s="63">
        <f t="shared" si="13"/>
        <v>0</v>
      </c>
      <c r="CA10" s="63">
        <f t="shared" si="14"/>
        <v>0</v>
      </c>
      <c r="CB10" s="63">
        <f t="shared" si="15"/>
        <v>1</v>
      </c>
      <c r="CC10" s="63">
        <f t="shared" si="16"/>
        <v>1</v>
      </c>
      <c r="CD10" s="63">
        <f t="shared" si="17"/>
        <v>1</v>
      </c>
      <c r="CE10" s="63">
        <f t="shared" si="18"/>
        <v>1</v>
      </c>
      <c r="CF10" s="63">
        <f t="shared" si="19"/>
        <v>0</v>
      </c>
      <c r="CG10" s="63">
        <f t="shared" si="20"/>
        <v>1</v>
      </c>
      <c r="CH10" s="63">
        <f t="shared" si="21"/>
        <v>0</v>
      </c>
      <c r="CI10" s="63">
        <f t="shared" si="22"/>
        <v>1</v>
      </c>
      <c r="CJ10" s="63">
        <f t="shared" si="23"/>
        <v>1</v>
      </c>
      <c r="CK10" s="63">
        <f t="shared" si="24"/>
        <v>1</v>
      </c>
      <c r="CL10" s="63">
        <f t="shared" si="25"/>
        <v>0</v>
      </c>
      <c r="CM10" s="63">
        <f t="shared" si="26"/>
        <v>0</v>
      </c>
      <c r="CN10" s="63">
        <f t="shared" si="27"/>
        <v>0</v>
      </c>
      <c r="CO10" s="63">
        <f t="shared" si="28"/>
        <v>1</v>
      </c>
      <c r="CP10" s="63">
        <f t="shared" si="29"/>
        <v>0</v>
      </c>
      <c r="CQ10" s="63">
        <f t="shared" si="30"/>
        <v>0</v>
      </c>
      <c r="CR10" s="63">
        <f t="shared" si="31"/>
        <v>1</v>
      </c>
      <c r="CS10" s="63">
        <f t="shared" si="32"/>
        <v>1</v>
      </c>
      <c r="CT10" s="63">
        <f t="shared" si="33"/>
        <v>1</v>
      </c>
      <c r="CU10" s="63">
        <f t="shared" si="34"/>
        <v>0</v>
      </c>
      <c r="CV10" s="63">
        <f t="shared" si="35"/>
        <v>0</v>
      </c>
      <c r="CW10" s="63">
        <f t="shared" si="36"/>
        <v>0</v>
      </c>
      <c r="CX10" s="63">
        <f t="shared" si="37"/>
        <v>0</v>
      </c>
    </row>
    <row r="11" spans="1:102" ht="26.25" x14ac:dyDescent="0.4">
      <c r="A11" s="183" t="s">
        <v>73</v>
      </c>
      <c r="B11" s="184">
        <v>44625</v>
      </c>
      <c r="C11" s="13"/>
      <c r="D11" s="13"/>
      <c r="E11" s="102"/>
      <c r="F11" s="102">
        <v>17</v>
      </c>
      <c r="G11" s="102">
        <v>19</v>
      </c>
      <c r="H11" s="102">
        <v>21</v>
      </c>
      <c r="I11" s="102">
        <v>25</v>
      </c>
      <c r="J11" s="102">
        <v>2</v>
      </c>
      <c r="K11" s="198">
        <v>33</v>
      </c>
      <c r="L11" s="198">
        <v>11</v>
      </c>
      <c r="M11" s="151"/>
      <c r="N11" s="198">
        <v>8</v>
      </c>
      <c r="O11" s="198">
        <v>6</v>
      </c>
      <c r="P11" s="247"/>
      <c r="Q11" s="234">
        <v>16</v>
      </c>
      <c r="R11" s="234">
        <v>1</v>
      </c>
      <c r="S11" s="102">
        <v>13</v>
      </c>
      <c r="T11" s="234"/>
      <c r="U11" s="234">
        <v>5</v>
      </c>
      <c r="V11" s="247"/>
      <c r="W11" s="234">
        <v>18</v>
      </c>
      <c r="X11" s="234">
        <v>34</v>
      </c>
      <c r="Y11" s="102"/>
      <c r="Z11" s="198"/>
      <c r="AA11" s="198">
        <v>7</v>
      </c>
      <c r="AB11" s="198"/>
      <c r="AC11" s="81"/>
      <c r="AD11" s="234"/>
      <c r="AE11" s="234"/>
      <c r="AF11" s="234"/>
      <c r="AG11" s="234"/>
      <c r="AH11" s="234"/>
      <c r="AI11" s="234"/>
      <c r="AJ11" s="102"/>
      <c r="AK11" s="102"/>
      <c r="AL11" s="102"/>
      <c r="AM11" s="82"/>
      <c r="AN11" s="13"/>
      <c r="AO11" s="1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5"/>
      <c r="BA11" s="105"/>
      <c r="BB11" s="103"/>
      <c r="BC11" s="103"/>
      <c r="BD11" s="103"/>
      <c r="BE11" s="103"/>
      <c r="BF11" s="103"/>
      <c r="BG11" s="108"/>
      <c r="BH11" s="103"/>
      <c r="BI11" s="103"/>
      <c r="BJ11" s="103"/>
      <c r="BK11" s="109"/>
      <c r="BL11" s="95"/>
      <c r="BM11" s="63">
        <f t="shared" si="0"/>
        <v>1</v>
      </c>
      <c r="BN11" s="63">
        <f t="shared" si="1"/>
        <v>1</v>
      </c>
      <c r="BO11" s="63">
        <f t="shared" si="2"/>
        <v>0</v>
      </c>
      <c r="BP11" s="63">
        <f t="shared" si="3"/>
        <v>0</v>
      </c>
      <c r="BQ11" s="63">
        <f t="shared" si="4"/>
        <v>1</v>
      </c>
      <c r="BR11" s="63">
        <f t="shared" si="5"/>
        <v>1</v>
      </c>
      <c r="BS11" s="63">
        <f t="shared" si="6"/>
        <v>1</v>
      </c>
      <c r="BT11" s="63">
        <f t="shared" si="7"/>
        <v>1</v>
      </c>
      <c r="BU11" s="63">
        <f t="shared" si="8"/>
        <v>0</v>
      </c>
      <c r="BV11" s="63">
        <f t="shared" si="9"/>
        <v>0</v>
      </c>
      <c r="BW11" s="63">
        <f t="shared" si="10"/>
        <v>1</v>
      </c>
      <c r="BX11" s="63">
        <f t="shared" si="11"/>
        <v>0</v>
      </c>
      <c r="BY11" s="63">
        <f t="shared" si="12"/>
        <v>1</v>
      </c>
      <c r="BZ11" s="63">
        <f t="shared" si="13"/>
        <v>0</v>
      </c>
      <c r="CA11" s="63">
        <f t="shared" si="14"/>
        <v>0</v>
      </c>
      <c r="CB11" s="63">
        <f t="shared" si="15"/>
        <v>1</v>
      </c>
      <c r="CC11" s="63">
        <f t="shared" si="16"/>
        <v>1</v>
      </c>
      <c r="CD11" s="63">
        <f t="shared" si="17"/>
        <v>1</v>
      </c>
      <c r="CE11" s="63">
        <f t="shared" si="18"/>
        <v>1</v>
      </c>
      <c r="CF11" s="63">
        <f t="shared" si="19"/>
        <v>0</v>
      </c>
      <c r="CG11" s="63">
        <f t="shared" si="20"/>
        <v>1</v>
      </c>
      <c r="CH11" s="63">
        <f t="shared" si="21"/>
        <v>0</v>
      </c>
      <c r="CI11" s="63">
        <f t="shared" si="22"/>
        <v>0</v>
      </c>
      <c r="CJ11" s="63">
        <f t="shared" si="23"/>
        <v>0</v>
      </c>
      <c r="CK11" s="63">
        <f t="shared" si="24"/>
        <v>1</v>
      </c>
      <c r="CL11" s="63">
        <f t="shared" si="25"/>
        <v>0</v>
      </c>
      <c r="CM11" s="63">
        <f t="shared" si="26"/>
        <v>0</v>
      </c>
      <c r="CN11" s="63">
        <f t="shared" si="27"/>
        <v>0</v>
      </c>
      <c r="CO11" s="63">
        <f t="shared" si="28"/>
        <v>0</v>
      </c>
      <c r="CP11" s="63">
        <f t="shared" si="29"/>
        <v>0</v>
      </c>
      <c r="CQ11" s="63">
        <f t="shared" si="30"/>
        <v>0</v>
      </c>
      <c r="CR11" s="63">
        <f t="shared" si="31"/>
        <v>0</v>
      </c>
      <c r="CS11" s="63">
        <f t="shared" si="32"/>
        <v>1</v>
      </c>
      <c r="CT11" s="63">
        <f t="shared" si="33"/>
        <v>1</v>
      </c>
      <c r="CU11" s="63">
        <f t="shared" si="34"/>
        <v>0</v>
      </c>
      <c r="CV11" s="63">
        <f t="shared" si="35"/>
        <v>0</v>
      </c>
      <c r="CW11" s="63">
        <f t="shared" si="36"/>
        <v>0</v>
      </c>
      <c r="CX11" s="63">
        <f t="shared" si="37"/>
        <v>0</v>
      </c>
    </row>
    <row r="12" spans="1:102" s="5" customFormat="1" ht="26.25" x14ac:dyDescent="0.4">
      <c r="A12" s="185" t="s">
        <v>74</v>
      </c>
      <c r="B12" s="186">
        <v>44626</v>
      </c>
      <c r="C12" s="14"/>
      <c r="D12" s="14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247"/>
      <c r="Q12" s="185"/>
      <c r="R12" s="185"/>
      <c r="S12" s="151"/>
      <c r="T12" s="151"/>
      <c r="U12" s="151"/>
      <c r="V12" s="247"/>
      <c r="W12" s="185"/>
      <c r="X12" s="151"/>
      <c r="Y12" s="151"/>
      <c r="Z12" s="151"/>
      <c r="AA12" s="151"/>
      <c r="AB12" s="151"/>
      <c r="AC12" s="81"/>
      <c r="AD12" s="185"/>
      <c r="AE12" s="185"/>
      <c r="AF12" s="185"/>
      <c r="AG12" s="185"/>
      <c r="AH12" s="185"/>
      <c r="AI12" s="185"/>
      <c r="AJ12" s="151"/>
      <c r="AK12" s="151"/>
      <c r="AL12" s="151"/>
      <c r="AM12" s="82"/>
      <c r="AN12" s="14"/>
      <c r="AO12" s="14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4"/>
      <c r="BA12" s="114"/>
      <c r="BB12" s="113"/>
      <c r="BC12" s="113"/>
      <c r="BD12" s="113"/>
      <c r="BE12" s="113"/>
      <c r="BF12" s="113"/>
      <c r="BG12" s="108"/>
      <c r="BH12" s="113"/>
      <c r="BI12" s="113"/>
      <c r="BJ12" s="113"/>
      <c r="BK12" s="115"/>
      <c r="BL12" s="96"/>
      <c r="BM12" s="63">
        <f t="shared" si="0"/>
        <v>0</v>
      </c>
      <c r="BN12" s="63">
        <f t="shared" si="1"/>
        <v>0</v>
      </c>
      <c r="BO12" s="63">
        <f t="shared" si="2"/>
        <v>0</v>
      </c>
      <c r="BP12" s="63">
        <f t="shared" si="3"/>
        <v>0</v>
      </c>
      <c r="BQ12" s="63">
        <f t="shared" si="4"/>
        <v>0</v>
      </c>
      <c r="BR12" s="63">
        <f t="shared" si="5"/>
        <v>0</v>
      </c>
      <c r="BS12" s="63">
        <f t="shared" si="6"/>
        <v>0</v>
      </c>
      <c r="BT12" s="63">
        <f t="shared" si="7"/>
        <v>0</v>
      </c>
      <c r="BU12" s="63">
        <f t="shared" si="8"/>
        <v>0</v>
      </c>
      <c r="BV12" s="63">
        <f t="shared" si="9"/>
        <v>0</v>
      </c>
      <c r="BW12" s="63">
        <f t="shared" si="10"/>
        <v>0</v>
      </c>
      <c r="BX12" s="63">
        <f t="shared" si="11"/>
        <v>0</v>
      </c>
      <c r="BY12" s="63">
        <f t="shared" si="12"/>
        <v>0</v>
      </c>
      <c r="BZ12" s="63">
        <f t="shared" si="13"/>
        <v>0</v>
      </c>
      <c r="CA12" s="63">
        <f t="shared" si="14"/>
        <v>0</v>
      </c>
      <c r="CB12" s="63">
        <f t="shared" si="15"/>
        <v>0</v>
      </c>
      <c r="CC12" s="63">
        <f t="shared" si="16"/>
        <v>0</v>
      </c>
      <c r="CD12" s="63">
        <f t="shared" si="17"/>
        <v>0</v>
      </c>
      <c r="CE12" s="63">
        <f t="shared" si="18"/>
        <v>0</v>
      </c>
      <c r="CF12" s="63">
        <f t="shared" si="19"/>
        <v>0</v>
      </c>
      <c r="CG12" s="63">
        <f t="shared" si="20"/>
        <v>0</v>
      </c>
      <c r="CH12" s="63">
        <f t="shared" si="21"/>
        <v>0</v>
      </c>
      <c r="CI12" s="63">
        <f t="shared" si="22"/>
        <v>0</v>
      </c>
      <c r="CJ12" s="63">
        <f t="shared" si="23"/>
        <v>0</v>
      </c>
      <c r="CK12" s="63">
        <f t="shared" si="24"/>
        <v>0</v>
      </c>
      <c r="CL12" s="63">
        <f t="shared" si="25"/>
        <v>0</v>
      </c>
      <c r="CM12" s="63">
        <f t="shared" si="26"/>
        <v>0</v>
      </c>
      <c r="CN12" s="63">
        <f t="shared" si="27"/>
        <v>0</v>
      </c>
      <c r="CO12" s="63">
        <f t="shared" si="28"/>
        <v>0</v>
      </c>
      <c r="CP12" s="63">
        <f t="shared" si="29"/>
        <v>0</v>
      </c>
      <c r="CQ12" s="63">
        <f t="shared" si="30"/>
        <v>0</v>
      </c>
      <c r="CR12" s="63">
        <f t="shared" si="31"/>
        <v>0</v>
      </c>
      <c r="CS12" s="63">
        <f t="shared" si="32"/>
        <v>0</v>
      </c>
      <c r="CT12" s="63">
        <f t="shared" si="33"/>
        <v>0</v>
      </c>
      <c r="CU12" s="63">
        <f t="shared" si="34"/>
        <v>0</v>
      </c>
      <c r="CV12" s="63">
        <f t="shared" si="35"/>
        <v>0</v>
      </c>
      <c r="CW12" s="63">
        <f t="shared" si="36"/>
        <v>0</v>
      </c>
      <c r="CX12" s="63">
        <f t="shared" si="37"/>
        <v>0</v>
      </c>
    </row>
    <row r="13" spans="1:102" ht="26.25" x14ac:dyDescent="0.4">
      <c r="A13" s="183" t="s">
        <v>67</v>
      </c>
      <c r="B13" s="184">
        <v>44627</v>
      </c>
      <c r="C13" s="13"/>
      <c r="D13" s="13"/>
      <c r="E13" s="102">
        <v>29</v>
      </c>
      <c r="F13" s="102">
        <v>26</v>
      </c>
      <c r="G13" s="102">
        <v>28</v>
      </c>
      <c r="H13" s="102">
        <v>31</v>
      </c>
      <c r="I13" s="102"/>
      <c r="J13" s="198">
        <v>3</v>
      </c>
      <c r="K13" s="198">
        <v>32</v>
      </c>
      <c r="L13" s="198">
        <v>12</v>
      </c>
      <c r="M13" s="151"/>
      <c r="N13" s="198">
        <v>9</v>
      </c>
      <c r="O13" s="198"/>
      <c r="P13" s="247"/>
      <c r="Q13" s="198">
        <v>19</v>
      </c>
      <c r="R13" s="198">
        <v>4</v>
      </c>
      <c r="S13" s="198">
        <v>14</v>
      </c>
      <c r="T13" s="234">
        <v>7</v>
      </c>
      <c r="U13" s="198"/>
      <c r="V13" s="247"/>
      <c r="W13" s="234">
        <v>23</v>
      </c>
      <c r="X13" s="102">
        <v>35</v>
      </c>
      <c r="Y13" s="102">
        <v>1</v>
      </c>
      <c r="Z13" s="102">
        <v>10</v>
      </c>
      <c r="AA13" s="234"/>
      <c r="AB13" s="234">
        <v>5</v>
      </c>
      <c r="AC13" s="81"/>
      <c r="AD13" s="234">
        <v>16</v>
      </c>
      <c r="AE13" s="234">
        <v>17</v>
      </c>
      <c r="AF13" s="234">
        <v>18</v>
      </c>
      <c r="AG13" s="234"/>
      <c r="AH13" s="234">
        <v>33</v>
      </c>
      <c r="AI13" s="234">
        <v>2</v>
      </c>
      <c r="AJ13" s="102">
        <v>11</v>
      </c>
      <c r="AK13" s="102">
        <v>8</v>
      </c>
      <c r="AL13" s="102"/>
      <c r="AM13" s="82"/>
      <c r="AN13" s="13"/>
      <c r="AO13" s="1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5"/>
      <c r="BA13" s="105"/>
      <c r="BB13" s="103"/>
      <c r="BC13" s="103"/>
      <c r="BD13" s="103">
        <v>25</v>
      </c>
      <c r="BE13" s="103">
        <v>15</v>
      </c>
      <c r="BF13" s="103">
        <v>22</v>
      </c>
      <c r="BG13" s="108"/>
      <c r="BH13" s="103"/>
      <c r="BI13" s="103"/>
      <c r="BJ13" s="103"/>
      <c r="BK13" s="109"/>
      <c r="BL13" s="94"/>
      <c r="BM13" s="63">
        <f t="shared" si="0"/>
        <v>1</v>
      </c>
      <c r="BN13" s="63">
        <f t="shared" si="1"/>
        <v>1</v>
      </c>
      <c r="BO13" s="63">
        <f t="shared" si="2"/>
        <v>1</v>
      </c>
      <c r="BP13" s="63">
        <f t="shared" si="3"/>
        <v>1</v>
      </c>
      <c r="BQ13" s="63">
        <f t="shared" si="4"/>
        <v>1</v>
      </c>
      <c r="BR13" s="63">
        <f t="shared" si="5"/>
        <v>0</v>
      </c>
      <c r="BS13" s="63">
        <f t="shared" si="6"/>
        <v>1</v>
      </c>
      <c r="BT13" s="63">
        <f t="shared" si="7"/>
        <v>1</v>
      </c>
      <c r="BU13" s="63">
        <f t="shared" si="8"/>
        <v>1</v>
      </c>
      <c r="BV13" s="63">
        <f t="shared" si="9"/>
        <v>1</v>
      </c>
      <c r="BW13" s="63">
        <f t="shared" si="10"/>
        <v>1</v>
      </c>
      <c r="BX13" s="63">
        <f t="shared" si="11"/>
        <v>1</v>
      </c>
      <c r="BY13" s="63">
        <f t="shared" si="12"/>
        <v>0</v>
      </c>
      <c r="BZ13" s="63">
        <f t="shared" si="13"/>
        <v>1</v>
      </c>
      <c r="CA13" s="63">
        <f t="shared" si="14"/>
        <v>1</v>
      </c>
      <c r="CB13" s="63">
        <f t="shared" si="15"/>
        <v>1</v>
      </c>
      <c r="CC13" s="63">
        <f t="shared" si="16"/>
        <v>1</v>
      </c>
      <c r="CD13" s="63">
        <f t="shared" si="17"/>
        <v>1</v>
      </c>
      <c r="CE13" s="63">
        <f t="shared" si="18"/>
        <v>1</v>
      </c>
      <c r="CF13" s="63">
        <f t="shared" si="19"/>
        <v>0</v>
      </c>
      <c r="CG13" s="63">
        <f t="shared" si="20"/>
        <v>0</v>
      </c>
      <c r="CH13" s="63">
        <f t="shared" si="21"/>
        <v>1</v>
      </c>
      <c r="CI13" s="63">
        <f t="shared" si="22"/>
        <v>1</v>
      </c>
      <c r="CJ13" s="63">
        <f t="shared" si="23"/>
        <v>0</v>
      </c>
      <c r="CK13" s="63">
        <f t="shared" si="24"/>
        <v>1</v>
      </c>
      <c r="CL13" s="63">
        <f t="shared" si="25"/>
        <v>1</v>
      </c>
      <c r="CM13" s="63">
        <f t="shared" si="26"/>
        <v>0</v>
      </c>
      <c r="CN13" s="63">
        <f t="shared" si="27"/>
        <v>1</v>
      </c>
      <c r="CO13" s="63">
        <f t="shared" si="28"/>
        <v>1</v>
      </c>
      <c r="CP13" s="63">
        <f t="shared" si="29"/>
        <v>0</v>
      </c>
      <c r="CQ13" s="63">
        <f t="shared" si="30"/>
        <v>1</v>
      </c>
      <c r="CR13" s="63">
        <f t="shared" si="31"/>
        <v>1</v>
      </c>
      <c r="CS13" s="63">
        <f t="shared" si="32"/>
        <v>1</v>
      </c>
      <c r="CT13" s="63">
        <f t="shared" si="33"/>
        <v>0</v>
      </c>
      <c r="CU13" s="63">
        <f t="shared" si="34"/>
        <v>1</v>
      </c>
      <c r="CV13" s="63">
        <f t="shared" si="35"/>
        <v>0</v>
      </c>
      <c r="CW13" s="63">
        <f t="shared" si="36"/>
        <v>0</v>
      </c>
      <c r="CX13" s="63">
        <f t="shared" si="37"/>
        <v>0</v>
      </c>
    </row>
    <row r="14" spans="1:102" ht="26.25" x14ac:dyDescent="0.25">
      <c r="A14" s="183" t="s">
        <v>68</v>
      </c>
      <c r="B14" s="184">
        <v>44628</v>
      </c>
      <c r="C14" s="13"/>
      <c r="D14" s="13"/>
      <c r="E14" s="102">
        <v>29</v>
      </c>
      <c r="F14" s="102">
        <v>26</v>
      </c>
      <c r="G14" s="102">
        <v>28</v>
      </c>
      <c r="H14" s="102">
        <v>31</v>
      </c>
      <c r="I14" s="102"/>
      <c r="J14" s="198">
        <v>3</v>
      </c>
      <c r="K14" s="198">
        <v>32</v>
      </c>
      <c r="L14" s="198">
        <v>12</v>
      </c>
      <c r="M14" s="151"/>
      <c r="N14" s="198">
        <v>9</v>
      </c>
      <c r="O14" s="198"/>
      <c r="P14" s="247"/>
      <c r="Q14" s="198">
        <v>19</v>
      </c>
      <c r="R14" s="198">
        <v>4</v>
      </c>
      <c r="S14" s="198">
        <v>14</v>
      </c>
      <c r="T14" s="234">
        <v>7</v>
      </c>
      <c r="U14" s="198"/>
      <c r="V14" s="247"/>
      <c r="W14" s="234">
        <v>23</v>
      </c>
      <c r="X14" s="102">
        <v>35</v>
      </c>
      <c r="Y14" s="102">
        <v>1</v>
      </c>
      <c r="Z14" s="102">
        <v>10</v>
      </c>
      <c r="AA14" s="234"/>
      <c r="AB14" s="102">
        <v>5</v>
      </c>
      <c r="AC14" s="81"/>
      <c r="AD14" s="234">
        <v>16</v>
      </c>
      <c r="AE14" s="234">
        <v>17</v>
      </c>
      <c r="AF14" s="234">
        <v>18</v>
      </c>
      <c r="AG14" s="234"/>
      <c r="AH14" s="234">
        <v>33</v>
      </c>
      <c r="AI14" s="234">
        <v>2</v>
      </c>
      <c r="AJ14" s="102">
        <v>11</v>
      </c>
      <c r="AK14" s="102">
        <v>8</v>
      </c>
      <c r="AL14" s="112"/>
      <c r="AM14" s="82"/>
      <c r="AN14" s="13"/>
      <c r="AO14" s="1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5"/>
      <c r="BA14" s="105"/>
      <c r="BB14" s="103"/>
      <c r="BC14" s="103"/>
      <c r="BD14" s="103"/>
      <c r="BE14" s="103"/>
      <c r="BF14" s="103"/>
      <c r="BG14" s="108"/>
      <c r="BH14" s="103">
        <v>25</v>
      </c>
      <c r="BI14" s="103">
        <v>15</v>
      </c>
      <c r="BJ14" s="103">
        <v>22</v>
      </c>
      <c r="BK14" s="112" t="s">
        <v>71</v>
      </c>
      <c r="BL14" s="94"/>
      <c r="BM14" s="63">
        <f t="shared" si="0"/>
        <v>1</v>
      </c>
      <c r="BN14" s="63">
        <f t="shared" si="1"/>
        <v>1</v>
      </c>
      <c r="BO14" s="63">
        <f t="shared" si="2"/>
        <v>1</v>
      </c>
      <c r="BP14" s="63">
        <f t="shared" si="3"/>
        <v>1</v>
      </c>
      <c r="BQ14" s="63">
        <f t="shared" si="4"/>
        <v>1</v>
      </c>
      <c r="BR14" s="63">
        <f t="shared" si="5"/>
        <v>0</v>
      </c>
      <c r="BS14" s="63">
        <f t="shared" si="6"/>
        <v>1</v>
      </c>
      <c r="BT14" s="63">
        <f t="shared" si="7"/>
        <v>1</v>
      </c>
      <c r="BU14" s="63">
        <f t="shared" si="8"/>
        <v>1</v>
      </c>
      <c r="BV14" s="63">
        <f t="shared" si="9"/>
        <v>1</v>
      </c>
      <c r="BW14" s="63">
        <f t="shared" si="10"/>
        <v>1</v>
      </c>
      <c r="BX14" s="63">
        <f t="shared" si="11"/>
        <v>1</v>
      </c>
      <c r="BY14" s="63">
        <f t="shared" si="12"/>
        <v>0</v>
      </c>
      <c r="BZ14" s="63">
        <f t="shared" si="13"/>
        <v>1</v>
      </c>
      <c r="CA14" s="63">
        <f t="shared" si="14"/>
        <v>1</v>
      </c>
      <c r="CB14" s="63">
        <f t="shared" si="15"/>
        <v>1</v>
      </c>
      <c r="CC14" s="63">
        <f t="shared" si="16"/>
        <v>1</v>
      </c>
      <c r="CD14" s="63">
        <f t="shared" si="17"/>
        <v>1</v>
      </c>
      <c r="CE14" s="63">
        <f t="shared" si="18"/>
        <v>1</v>
      </c>
      <c r="CF14" s="63">
        <f t="shared" si="19"/>
        <v>0</v>
      </c>
      <c r="CG14" s="63">
        <f t="shared" si="20"/>
        <v>0</v>
      </c>
      <c r="CH14" s="63">
        <f t="shared" si="21"/>
        <v>1</v>
      </c>
      <c r="CI14" s="63">
        <f t="shared" si="22"/>
        <v>1</v>
      </c>
      <c r="CJ14" s="63">
        <f t="shared" si="23"/>
        <v>0</v>
      </c>
      <c r="CK14" s="63">
        <f t="shared" si="24"/>
        <v>1</v>
      </c>
      <c r="CL14" s="63">
        <f t="shared" si="25"/>
        <v>1</v>
      </c>
      <c r="CM14" s="63">
        <f t="shared" si="26"/>
        <v>0</v>
      </c>
      <c r="CN14" s="63">
        <f t="shared" si="27"/>
        <v>1</v>
      </c>
      <c r="CO14" s="63">
        <f t="shared" si="28"/>
        <v>1</v>
      </c>
      <c r="CP14" s="63">
        <f t="shared" si="29"/>
        <v>0</v>
      </c>
      <c r="CQ14" s="63">
        <f t="shared" si="30"/>
        <v>1</v>
      </c>
      <c r="CR14" s="63">
        <f t="shared" si="31"/>
        <v>1</v>
      </c>
      <c r="CS14" s="63">
        <f t="shared" si="32"/>
        <v>1</v>
      </c>
      <c r="CT14" s="63">
        <f t="shared" si="33"/>
        <v>0</v>
      </c>
      <c r="CU14" s="63">
        <f t="shared" si="34"/>
        <v>1</v>
      </c>
      <c r="CV14" s="63">
        <f t="shared" si="35"/>
        <v>0</v>
      </c>
      <c r="CW14" s="63">
        <f t="shared" si="36"/>
        <v>0</v>
      </c>
      <c r="CX14" s="63">
        <f t="shared" si="37"/>
        <v>0</v>
      </c>
    </row>
    <row r="15" spans="1:102" ht="26.25" x14ac:dyDescent="0.4">
      <c r="A15" s="183" t="s">
        <v>69</v>
      </c>
      <c r="B15" s="184">
        <v>44629</v>
      </c>
      <c r="C15" s="20"/>
      <c r="D15" s="20"/>
      <c r="E15" s="201">
        <v>29</v>
      </c>
      <c r="F15" s="201">
        <v>26</v>
      </c>
      <c r="G15" s="201">
        <v>28</v>
      </c>
      <c r="H15" s="201">
        <v>31</v>
      </c>
      <c r="I15" s="201"/>
      <c r="J15" s="201">
        <v>3</v>
      </c>
      <c r="K15" s="201">
        <v>32</v>
      </c>
      <c r="L15" s="198">
        <v>12</v>
      </c>
      <c r="M15" s="151"/>
      <c r="N15" s="201">
        <v>9</v>
      </c>
      <c r="O15" s="201"/>
      <c r="P15" s="248"/>
      <c r="Q15" s="201">
        <v>19</v>
      </c>
      <c r="R15" s="201">
        <v>4</v>
      </c>
      <c r="S15" s="201">
        <v>14</v>
      </c>
      <c r="T15" s="234">
        <v>7</v>
      </c>
      <c r="U15" s="201"/>
      <c r="V15" s="248"/>
      <c r="W15" s="198">
        <v>23</v>
      </c>
      <c r="X15" s="198">
        <v>35</v>
      </c>
      <c r="Y15" s="234">
        <v>1</v>
      </c>
      <c r="Z15" s="234">
        <v>10</v>
      </c>
      <c r="AA15" s="234"/>
      <c r="AB15" s="234">
        <v>5</v>
      </c>
      <c r="AC15" s="49"/>
      <c r="AD15" s="234">
        <v>16</v>
      </c>
      <c r="AE15" s="234">
        <v>17</v>
      </c>
      <c r="AF15" s="234">
        <v>18</v>
      </c>
      <c r="AG15" s="234"/>
      <c r="AH15" s="234">
        <v>33</v>
      </c>
      <c r="AI15" s="234">
        <v>2</v>
      </c>
      <c r="AJ15" s="102">
        <v>11</v>
      </c>
      <c r="AK15" s="198">
        <v>8</v>
      </c>
      <c r="AL15" s="103"/>
      <c r="AM15" s="86"/>
      <c r="AN15" s="13"/>
      <c r="AO15" s="1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5"/>
      <c r="BA15" s="105"/>
      <c r="BB15" s="103"/>
      <c r="BC15" s="103"/>
      <c r="BD15" s="103"/>
      <c r="BE15" s="103"/>
      <c r="BF15" s="103"/>
      <c r="BG15" s="108"/>
      <c r="BH15" s="103"/>
      <c r="BI15" s="103"/>
      <c r="BJ15" s="103"/>
      <c r="BK15" s="111"/>
      <c r="BM15" s="63">
        <f t="shared" si="0"/>
        <v>1</v>
      </c>
      <c r="BN15" s="63">
        <f t="shared" si="1"/>
        <v>1</v>
      </c>
      <c r="BO15" s="63">
        <f t="shared" si="2"/>
        <v>1</v>
      </c>
      <c r="BP15" s="63">
        <f t="shared" si="3"/>
        <v>1</v>
      </c>
      <c r="BQ15" s="63">
        <f t="shared" si="4"/>
        <v>1</v>
      </c>
      <c r="BR15" s="63">
        <f t="shared" si="5"/>
        <v>0</v>
      </c>
      <c r="BS15" s="63">
        <f t="shared" si="6"/>
        <v>1</v>
      </c>
      <c r="BT15" s="63">
        <f t="shared" si="7"/>
        <v>1</v>
      </c>
      <c r="BU15" s="63">
        <f t="shared" si="8"/>
        <v>1</v>
      </c>
      <c r="BV15" s="63">
        <f t="shared" si="9"/>
        <v>1</v>
      </c>
      <c r="BW15" s="63">
        <f t="shared" si="10"/>
        <v>1</v>
      </c>
      <c r="BX15" s="63">
        <f t="shared" si="11"/>
        <v>1</v>
      </c>
      <c r="BY15" s="63">
        <f t="shared" si="12"/>
        <v>0</v>
      </c>
      <c r="BZ15" s="63">
        <f t="shared" si="13"/>
        <v>1</v>
      </c>
      <c r="CA15" s="63">
        <f t="shared" si="14"/>
        <v>0</v>
      </c>
      <c r="CB15" s="63">
        <f t="shared" si="15"/>
        <v>1</v>
      </c>
      <c r="CC15" s="63">
        <f t="shared" si="16"/>
        <v>1</v>
      </c>
      <c r="CD15" s="63">
        <f t="shared" si="17"/>
        <v>1</v>
      </c>
      <c r="CE15" s="63">
        <f t="shared" si="18"/>
        <v>1</v>
      </c>
      <c r="CF15" s="63">
        <f t="shared" si="19"/>
        <v>0</v>
      </c>
      <c r="CG15" s="63">
        <f t="shared" si="20"/>
        <v>0</v>
      </c>
      <c r="CH15" s="63">
        <f t="shared" si="21"/>
        <v>0</v>
      </c>
      <c r="CI15" s="63">
        <f t="shared" si="22"/>
        <v>1</v>
      </c>
      <c r="CJ15" s="63">
        <f t="shared" si="23"/>
        <v>0</v>
      </c>
      <c r="CK15" s="63">
        <f t="shared" si="24"/>
        <v>0</v>
      </c>
      <c r="CL15" s="63">
        <f t="shared" si="25"/>
        <v>1</v>
      </c>
      <c r="CM15" s="63">
        <f t="shared" si="26"/>
        <v>0</v>
      </c>
      <c r="CN15" s="63">
        <f t="shared" si="27"/>
        <v>1</v>
      </c>
      <c r="CO15" s="63">
        <f t="shared" si="28"/>
        <v>1</v>
      </c>
      <c r="CP15" s="63">
        <f t="shared" si="29"/>
        <v>0</v>
      </c>
      <c r="CQ15" s="63">
        <f t="shared" si="30"/>
        <v>1</v>
      </c>
      <c r="CR15" s="63">
        <f t="shared" si="31"/>
        <v>1</v>
      </c>
      <c r="CS15" s="63">
        <f t="shared" si="32"/>
        <v>1</v>
      </c>
      <c r="CT15" s="63">
        <f t="shared" si="33"/>
        <v>0</v>
      </c>
      <c r="CU15" s="63">
        <f t="shared" si="34"/>
        <v>1</v>
      </c>
      <c r="CV15" s="63">
        <f t="shared" si="35"/>
        <v>0</v>
      </c>
      <c r="CW15" s="63">
        <f t="shared" si="36"/>
        <v>0</v>
      </c>
      <c r="CX15" s="63">
        <f t="shared" si="37"/>
        <v>0</v>
      </c>
    </row>
    <row r="16" spans="1:102" ht="26.25" x14ac:dyDescent="0.4">
      <c r="A16" s="183" t="s">
        <v>70</v>
      </c>
      <c r="B16" s="184">
        <v>44630</v>
      </c>
      <c r="C16" s="13"/>
      <c r="D16" s="13"/>
      <c r="E16" s="102">
        <v>23</v>
      </c>
      <c r="F16" s="102">
        <v>27</v>
      </c>
      <c r="G16" s="102">
        <v>30</v>
      </c>
      <c r="H16" s="102"/>
      <c r="I16" s="102"/>
      <c r="J16" s="102">
        <v>4</v>
      </c>
      <c r="K16" s="102">
        <v>35</v>
      </c>
      <c r="L16" s="102">
        <v>13</v>
      </c>
      <c r="M16" s="151"/>
      <c r="N16" s="198"/>
      <c r="O16" s="198"/>
      <c r="P16" s="247"/>
      <c r="Q16" s="198">
        <v>20</v>
      </c>
      <c r="R16" s="198">
        <v>3</v>
      </c>
      <c r="S16" s="198">
        <v>15</v>
      </c>
      <c r="T16" s="198">
        <v>9</v>
      </c>
      <c r="U16" s="198"/>
      <c r="V16" s="247"/>
      <c r="W16" s="234">
        <v>24</v>
      </c>
      <c r="X16" s="234">
        <v>32</v>
      </c>
      <c r="Y16" s="102"/>
      <c r="Z16" s="102">
        <v>12</v>
      </c>
      <c r="AA16" s="102"/>
      <c r="AB16" s="102">
        <v>6</v>
      </c>
      <c r="AC16" s="81"/>
      <c r="AD16" s="234">
        <v>16</v>
      </c>
      <c r="AE16" s="102">
        <v>17</v>
      </c>
      <c r="AF16" s="102">
        <v>18</v>
      </c>
      <c r="AG16" s="102"/>
      <c r="AH16" s="234">
        <v>33</v>
      </c>
      <c r="AI16" s="234">
        <v>2</v>
      </c>
      <c r="AJ16" s="102">
        <v>11</v>
      </c>
      <c r="AK16" s="102">
        <v>8</v>
      </c>
      <c r="AL16" s="102"/>
      <c r="AM16" s="82"/>
      <c r="AN16" s="13"/>
      <c r="AO16" s="1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5"/>
      <c r="BA16" s="105"/>
      <c r="BB16" s="103"/>
      <c r="BC16" s="103"/>
      <c r="BD16" s="103">
        <v>21</v>
      </c>
      <c r="BE16" s="103">
        <v>14</v>
      </c>
      <c r="BF16" s="103">
        <v>31</v>
      </c>
      <c r="BG16" s="108"/>
      <c r="BH16" s="103"/>
      <c r="BI16" s="103"/>
      <c r="BJ16" s="103"/>
      <c r="BK16" s="109"/>
      <c r="BM16" s="63">
        <f t="shared" si="0"/>
        <v>0</v>
      </c>
      <c r="BN16" s="63">
        <f t="shared" si="1"/>
        <v>1</v>
      </c>
      <c r="BO16" s="63">
        <f t="shared" si="2"/>
        <v>1</v>
      </c>
      <c r="BP16" s="63">
        <f t="shared" si="3"/>
        <v>1</v>
      </c>
      <c r="BQ16" s="63">
        <f t="shared" si="4"/>
        <v>0</v>
      </c>
      <c r="BR16" s="63">
        <f t="shared" si="5"/>
        <v>1</v>
      </c>
      <c r="BS16" s="63">
        <f t="shared" si="6"/>
        <v>0</v>
      </c>
      <c r="BT16" s="63">
        <f t="shared" si="7"/>
        <v>1</v>
      </c>
      <c r="BU16" s="63">
        <f t="shared" si="8"/>
        <v>1</v>
      </c>
      <c r="BV16" s="63">
        <f t="shared" si="9"/>
        <v>0</v>
      </c>
      <c r="BW16" s="63">
        <f t="shared" si="10"/>
        <v>1</v>
      </c>
      <c r="BX16" s="63">
        <f t="shared" si="11"/>
        <v>1</v>
      </c>
      <c r="BY16" s="63">
        <f t="shared" si="12"/>
        <v>1</v>
      </c>
      <c r="BZ16" s="63">
        <f t="shared" si="13"/>
        <v>1</v>
      </c>
      <c r="CA16" s="63">
        <f t="shared" si="14"/>
        <v>1</v>
      </c>
      <c r="CB16" s="63">
        <f t="shared" si="15"/>
        <v>1</v>
      </c>
      <c r="CC16" s="63">
        <f t="shared" si="16"/>
        <v>1</v>
      </c>
      <c r="CD16" s="63">
        <f t="shared" si="17"/>
        <v>1</v>
      </c>
      <c r="CE16" s="63">
        <f t="shared" si="18"/>
        <v>0</v>
      </c>
      <c r="CF16" s="63">
        <f t="shared" si="19"/>
        <v>1</v>
      </c>
      <c r="CG16" s="63">
        <f t="shared" si="20"/>
        <v>1</v>
      </c>
      <c r="CH16" s="63">
        <f t="shared" si="21"/>
        <v>0</v>
      </c>
      <c r="CI16" s="63">
        <f t="shared" si="22"/>
        <v>1</v>
      </c>
      <c r="CJ16" s="63">
        <f t="shared" si="23"/>
        <v>1</v>
      </c>
      <c r="CK16" s="63">
        <f t="shared" si="24"/>
        <v>0</v>
      </c>
      <c r="CL16" s="63">
        <f t="shared" si="25"/>
        <v>0</v>
      </c>
      <c r="CM16" s="63">
        <f t="shared" si="26"/>
        <v>1</v>
      </c>
      <c r="CN16" s="63">
        <f t="shared" si="27"/>
        <v>0</v>
      </c>
      <c r="CO16" s="63">
        <f t="shared" si="28"/>
        <v>0</v>
      </c>
      <c r="CP16" s="63">
        <f t="shared" si="29"/>
        <v>1</v>
      </c>
      <c r="CQ16" s="63">
        <f t="shared" si="30"/>
        <v>1</v>
      </c>
      <c r="CR16" s="63">
        <f t="shared" si="31"/>
        <v>1</v>
      </c>
      <c r="CS16" s="63">
        <f t="shared" si="32"/>
        <v>1</v>
      </c>
      <c r="CT16" s="63">
        <f t="shared" si="33"/>
        <v>0</v>
      </c>
      <c r="CU16" s="63">
        <f t="shared" si="34"/>
        <v>1</v>
      </c>
      <c r="CV16" s="63">
        <f t="shared" si="35"/>
        <v>0</v>
      </c>
      <c r="CW16" s="63">
        <f t="shared" si="36"/>
        <v>0</v>
      </c>
      <c r="CX16" s="63">
        <f t="shared" si="37"/>
        <v>0</v>
      </c>
    </row>
    <row r="17" spans="1:102" ht="26.25" x14ac:dyDescent="0.25">
      <c r="A17" s="183" t="s">
        <v>72</v>
      </c>
      <c r="B17" s="184">
        <v>44631</v>
      </c>
      <c r="C17" s="13"/>
      <c r="D17" s="13"/>
      <c r="E17" s="102">
        <v>23</v>
      </c>
      <c r="F17" s="102">
        <v>27</v>
      </c>
      <c r="G17" s="102">
        <v>30</v>
      </c>
      <c r="H17" s="102"/>
      <c r="I17" s="102"/>
      <c r="J17" s="102">
        <v>4</v>
      </c>
      <c r="K17" s="102">
        <v>35</v>
      </c>
      <c r="L17" s="102">
        <v>13</v>
      </c>
      <c r="M17" s="151"/>
      <c r="N17" s="198"/>
      <c r="O17" s="198"/>
      <c r="P17" s="247"/>
      <c r="Q17" s="198">
        <v>20</v>
      </c>
      <c r="R17" s="198">
        <v>3</v>
      </c>
      <c r="S17" s="198">
        <v>15</v>
      </c>
      <c r="T17" s="198">
        <v>9</v>
      </c>
      <c r="U17" s="198"/>
      <c r="V17" s="247"/>
      <c r="W17" s="234">
        <v>24</v>
      </c>
      <c r="X17" s="234">
        <v>32</v>
      </c>
      <c r="Y17" s="102"/>
      <c r="Z17" s="102">
        <v>12</v>
      </c>
      <c r="AA17" s="102"/>
      <c r="AB17" s="102">
        <v>6</v>
      </c>
      <c r="AC17" s="81"/>
      <c r="AD17" s="234">
        <v>16</v>
      </c>
      <c r="AE17" s="102">
        <v>17</v>
      </c>
      <c r="AF17" s="102">
        <v>18</v>
      </c>
      <c r="AG17" s="102"/>
      <c r="AH17" s="234">
        <v>33</v>
      </c>
      <c r="AI17" s="234">
        <v>2</v>
      </c>
      <c r="AJ17" s="102">
        <v>11</v>
      </c>
      <c r="AK17" s="102">
        <v>8</v>
      </c>
      <c r="AL17" s="102"/>
      <c r="AM17" s="82"/>
      <c r="AN17" s="13"/>
      <c r="AO17" s="1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5"/>
      <c r="BA17" s="105"/>
      <c r="BB17" s="103"/>
      <c r="BC17" s="103"/>
      <c r="BD17" s="103"/>
      <c r="BE17" s="103"/>
      <c r="BF17" s="103"/>
      <c r="BG17" s="108"/>
      <c r="BH17" s="103">
        <v>21</v>
      </c>
      <c r="BI17" s="103">
        <v>14</v>
      </c>
      <c r="BJ17" s="103">
        <v>31</v>
      </c>
      <c r="BK17" s="112" t="s">
        <v>71</v>
      </c>
      <c r="BM17" s="63">
        <f t="shared" si="0"/>
        <v>0</v>
      </c>
      <c r="BN17" s="63">
        <f t="shared" si="1"/>
        <v>1</v>
      </c>
      <c r="BO17" s="63">
        <f t="shared" si="2"/>
        <v>1</v>
      </c>
      <c r="BP17" s="63">
        <f t="shared" si="3"/>
        <v>1</v>
      </c>
      <c r="BQ17" s="63">
        <f t="shared" si="4"/>
        <v>0</v>
      </c>
      <c r="BR17" s="63">
        <f t="shared" si="5"/>
        <v>1</v>
      </c>
      <c r="BS17" s="63">
        <f t="shared" si="6"/>
        <v>0</v>
      </c>
      <c r="BT17" s="63">
        <f t="shared" si="7"/>
        <v>1</v>
      </c>
      <c r="BU17" s="63">
        <f t="shared" si="8"/>
        <v>1</v>
      </c>
      <c r="BV17" s="63">
        <f t="shared" si="9"/>
        <v>0</v>
      </c>
      <c r="BW17" s="63">
        <f t="shared" si="10"/>
        <v>1</v>
      </c>
      <c r="BX17" s="63">
        <f t="shared" si="11"/>
        <v>1</v>
      </c>
      <c r="BY17" s="63">
        <f t="shared" si="12"/>
        <v>1</v>
      </c>
      <c r="BZ17" s="63">
        <f t="shared" si="13"/>
        <v>1</v>
      </c>
      <c r="CA17" s="63">
        <f t="shared" si="14"/>
        <v>1</v>
      </c>
      <c r="CB17" s="63">
        <f t="shared" si="15"/>
        <v>1</v>
      </c>
      <c r="CC17" s="63">
        <f t="shared" si="16"/>
        <v>1</v>
      </c>
      <c r="CD17" s="63">
        <f t="shared" si="17"/>
        <v>1</v>
      </c>
      <c r="CE17" s="63">
        <f t="shared" si="18"/>
        <v>0</v>
      </c>
      <c r="CF17" s="63">
        <f t="shared" si="19"/>
        <v>1</v>
      </c>
      <c r="CG17" s="63">
        <f t="shared" si="20"/>
        <v>1</v>
      </c>
      <c r="CH17" s="63">
        <f t="shared" si="21"/>
        <v>0</v>
      </c>
      <c r="CI17" s="63">
        <f t="shared" si="22"/>
        <v>1</v>
      </c>
      <c r="CJ17" s="63">
        <f t="shared" si="23"/>
        <v>1</v>
      </c>
      <c r="CK17" s="63">
        <f t="shared" si="24"/>
        <v>0</v>
      </c>
      <c r="CL17" s="63">
        <f t="shared" si="25"/>
        <v>0</v>
      </c>
      <c r="CM17" s="63">
        <f t="shared" si="26"/>
        <v>1</v>
      </c>
      <c r="CN17" s="63">
        <f t="shared" si="27"/>
        <v>0</v>
      </c>
      <c r="CO17" s="63">
        <f t="shared" si="28"/>
        <v>0</v>
      </c>
      <c r="CP17" s="63">
        <f t="shared" si="29"/>
        <v>1</v>
      </c>
      <c r="CQ17" s="63">
        <f t="shared" si="30"/>
        <v>1</v>
      </c>
      <c r="CR17" s="63">
        <f t="shared" si="31"/>
        <v>1</v>
      </c>
      <c r="CS17" s="63">
        <f t="shared" si="32"/>
        <v>1</v>
      </c>
      <c r="CT17" s="63">
        <f t="shared" si="33"/>
        <v>0</v>
      </c>
      <c r="CU17" s="63">
        <f t="shared" si="34"/>
        <v>1</v>
      </c>
      <c r="CV17" s="63">
        <f t="shared" si="35"/>
        <v>0</v>
      </c>
      <c r="CW17" s="63">
        <f t="shared" si="36"/>
        <v>0</v>
      </c>
      <c r="CX17" s="63">
        <f t="shared" si="37"/>
        <v>0</v>
      </c>
    </row>
    <row r="18" spans="1:102" ht="26.25" x14ac:dyDescent="0.4">
      <c r="A18" s="183" t="s">
        <v>73</v>
      </c>
      <c r="B18" s="184">
        <v>44632</v>
      </c>
      <c r="C18" s="13"/>
      <c r="D18" s="13"/>
      <c r="E18" s="102">
        <v>23</v>
      </c>
      <c r="F18" s="102">
        <v>27</v>
      </c>
      <c r="G18" s="102">
        <v>30</v>
      </c>
      <c r="H18" s="102"/>
      <c r="I18" s="102"/>
      <c r="J18" s="102">
        <v>4</v>
      </c>
      <c r="K18" s="102">
        <v>35</v>
      </c>
      <c r="L18" s="102">
        <v>13</v>
      </c>
      <c r="M18" s="151"/>
      <c r="N18" s="198"/>
      <c r="O18" s="198"/>
      <c r="P18" s="247"/>
      <c r="Q18" s="201">
        <v>20</v>
      </c>
      <c r="R18" s="201">
        <v>3</v>
      </c>
      <c r="S18" s="201">
        <v>15</v>
      </c>
      <c r="T18" s="198">
        <v>9</v>
      </c>
      <c r="U18" s="198"/>
      <c r="V18" s="247"/>
      <c r="W18" s="234">
        <v>24</v>
      </c>
      <c r="X18" s="234">
        <v>32</v>
      </c>
      <c r="Y18" s="102"/>
      <c r="Z18" s="102">
        <v>12</v>
      </c>
      <c r="AA18" s="102"/>
      <c r="AB18" s="102">
        <v>6</v>
      </c>
      <c r="AC18" s="81"/>
      <c r="AD18" s="234"/>
      <c r="AE18" s="102"/>
      <c r="AF18" s="102"/>
      <c r="AG18" s="102"/>
      <c r="AH18" s="234"/>
      <c r="AI18" s="234"/>
      <c r="AJ18" s="198"/>
      <c r="AK18" s="102"/>
      <c r="AL18" s="102"/>
      <c r="AM18" s="82"/>
      <c r="AN18" s="13"/>
      <c r="AO18" s="1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5"/>
      <c r="BA18" s="105"/>
      <c r="BB18" s="103"/>
      <c r="BC18" s="103"/>
      <c r="BD18" s="103"/>
      <c r="BE18" s="103"/>
      <c r="BF18" s="103"/>
      <c r="BG18" s="108"/>
      <c r="BH18" s="103"/>
      <c r="BI18" s="103"/>
      <c r="BJ18" s="103"/>
      <c r="BK18" s="109"/>
      <c r="BM18" s="63">
        <f t="shared" si="0"/>
        <v>0</v>
      </c>
      <c r="BN18" s="63">
        <f t="shared" si="1"/>
        <v>0</v>
      </c>
      <c r="BO18" s="63">
        <f t="shared" si="2"/>
        <v>1</v>
      </c>
      <c r="BP18" s="63">
        <f t="shared" si="3"/>
        <v>1</v>
      </c>
      <c r="BQ18" s="63">
        <f t="shared" si="4"/>
        <v>0</v>
      </c>
      <c r="BR18" s="63">
        <f t="shared" si="5"/>
        <v>1</v>
      </c>
      <c r="BS18" s="63">
        <f t="shared" si="6"/>
        <v>0</v>
      </c>
      <c r="BT18" s="63">
        <f t="shared" si="7"/>
        <v>0</v>
      </c>
      <c r="BU18" s="63">
        <f t="shared" si="8"/>
        <v>1</v>
      </c>
      <c r="BV18" s="63">
        <f t="shared" si="9"/>
        <v>0</v>
      </c>
      <c r="BW18" s="63">
        <f t="shared" si="10"/>
        <v>0</v>
      </c>
      <c r="BX18" s="63">
        <f t="shared" si="11"/>
        <v>1</v>
      </c>
      <c r="BY18" s="63">
        <f t="shared" si="12"/>
        <v>1</v>
      </c>
      <c r="BZ18" s="63">
        <f t="shared" si="13"/>
        <v>0</v>
      </c>
      <c r="CA18" s="63">
        <f t="shared" si="14"/>
        <v>1</v>
      </c>
      <c r="CB18" s="63">
        <f t="shared" si="15"/>
        <v>0</v>
      </c>
      <c r="CC18" s="63">
        <f t="shared" si="16"/>
        <v>0</v>
      </c>
      <c r="CD18" s="63">
        <f t="shared" si="17"/>
        <v>0</v>
      </c>
      <c r="CE18" s="63">
        <f t="shared" si="18"/>
        <v>0</v>
      </c>
      <c r="CF18" s="63">
        <f t="shared" si="19"/>
        <v>1</v>
      </c>
      <c r="CG18" s="63">
        <f t="shared" si="20"/>
        <v>0</v>
      </c>
      <c r="CH18" s="63">
        <f t="shared" si="21"/>
        <v>0</v>
      </c>
      <c r="CI18" s="63">
        <f t="shared" si="22"/>
        <v>1</v>
      </c>
      <c r="CJ18" s="63">
        <f t="shared" si="23"/>
        <v>1</v>
      </c>
      <c r="CK18" s="63">
        <f t="shared" si="24"/>
        <v>0</v>
      </c>
      <c r="CL18" s="63">
        <f t="shared" si="25"/>
        <v>0</v>
      </c>
      <c r="CM18" s="63">
        <f t="shared" si="26"/>
        <v>1</v>
      </c>
      <c r="CN18" s="63">
        <f t="shared" si="27"/>
        <v>0</v>
      </c>
      <c r="CO18" s="63">
        <f t="shared" si="28"/>
        <v>0</v>
      </c>
      <c r="CP18" s="63">
        <f t="shared" si="29"/>
        <v>1</v>
      </c>
      <c r="CQ18" s="63">
        <f t="shared" si="30"/>
        <v>0</v>
      </c>
      <c r="CR18" s="63">
        <f t="shared" si="31"/>
        <v>1</v>
      </c>
      <c r="CS18" s="63">
        <f t="shared" si="32"/>
        <v>0</v>
      </c>
      <c r="CT18" s="63">
        <f t="shared" si="33"/>
        <v>0</v>
      </c>
      <c r="CU18" s="63">
        <f t="shared" si="34"/>
        <v>1</v>
      </c>
      <c r="CV18" s="63">
        <f t="shared" si="35"/>
        <v>0</v>
      </c>
      <c r="CW18" s="63">
        <f t="shared" si="36"/>
        <v>0</v>
      </c>
      <c r="CX18" s="63">
        <f t="shared" si="37"/>
        <v>0</v>
      </c>
    </row>
    <row r="19" spans="1:102" s="5" customFormat="1" ht="26.25" x14ac:dyDescent="0.4">
      <c r="A19" s="185" t="s">
        <v>74</v>
      </c>
      <c r="B19" s="186">
        <v>44633</v>
      </c>
      <c r="C19" s="14"/>
      <c r="D19" s="14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247"/>
      <c r="Q19" s="151"/>
      <c r="R19" s="151"/>
      <c r="S19" s="151"/>
      <c r="T19" s="151"/>
      <c r="U19" s="151"/>
      <c r="V19" s="247"/>
      <c r="W19" s="185"/>
      <c r="X19" s="185"/>
      <c r="Y19" s="151"/>
      <c r="Z19" s="151"/>
      <c r="AA19" s="151"/>
      <c r="AB19" s="151"/>
      <c r="AC19" s="81"/>
      <c r="AD19" s="185"/>
      <c r="AE19" s="151"/>
      <c r="AF19" s="151"/>
      <c r="AG19" s="151"/>
      <c r="AH19" s="185"/>
      <c r="AI19" s="185"/>
      <c r="AJ19" s="151"/>
      <c r="AK19" s="151"/>
      <c r="AL19" s="151"/>
      <c r="AM19" s="82"/>
      <c r="AN19" s="14"/>
      <c r="AO19" s="14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114"/>
      <c r="BB19" s="113"/>
      <c r="BC19" s="113"/>
      <c r="BD19" s="113"/>
      <c r="BE19" s="113"/>
      <c r="BF19" s="113"/>
      <c r="BG19" s="108"/>
      <c r="BH19" s="113"/>
      <c r="BI19" s="113"/>
      <c r="BJ19" s="113"/>
      <c r="BK19" s="115"/>
      <c r="BM19" s="63">
        <f t="shared" si="0"/>
        <v>0</v>
      </c>
      <c r="BN19" s="63">
        <f t="shared" si="1"/>
        <v>0</v>
      </c>
      <c r="BO19" s="63">
        <f t="shared" si="2"/>
        <v>0</v>
      </c>
      <c r="BP19" s="63">
        <f t="shared" si="3"/>
        <v>0</v>
      </c>
      <c r="BQ19" s="63">
        <f t="shared" si="4"/>
        <v>0</v>
      </c>
      <c r="BR19" s="63">
        <f t="shared" si="5"/>
        <v>0</v>
      </c>
      <c r="BS19" s="63">
        <f t="shared" si="6"/>
        <v>0</v>
      </c>
      <c r="BT19" s="63">
        <f t="shared" si="7"/>
        <v>0</v>
      </c>
      <c r="BU19" s="63">
        <f t="shared" si="8"/>
        <v>0</v>
      </c>
      <c r="BV19" s="63">
        <f t="shared" si="9"/>
        <v>0</v>
      </c>
      <c r="BW19" s="63">
        <f t="shared" si="10"/>
        <v>0</v>
      </c>
      <c r="BX19" s="63">
        <f t="shared" si="11"/>
        <v>0</v>
      </c>
      <c r="BY19" s="63">
        <f t="shared" si="12"/>
        <v>0</v>
      </c>
      <c r="BZ19" s="63">
        <f t="shared" si="13"/>
        <v>0</v>
      </c>
      <c r="CA19" s="63">
        <f t="shared" si="14"/>
        <v>0</v>
      </c>
      <c r="CB19" s="63">
        <f t="shared" si="15"/>
        <v>0</v>
      </c>
      <c r="CC19" s="63">
        <f t="shared" si="16"/>
        <v>0</v>
      </c>
      <c r="CD19" s="63">
        <f t="shared" si="17"/>
        <v>0</v>
      </c>
      <c r="CE19" s="63">
        <f t="shared" si="18"/>
        <v>0</v>
      </c>
      <c r="CF19" s="63">
        <f t="shared" si="19"/>
        <v>0</v>
      </c>
      <c r="CG19" s="63">
        <f t="shared" si="20"/>
        <v>0</v>
      </c>
      <c r="CH19" s="63">
        <f t="shared" si="21"/>
        <v>0</v>
      </c>
      <c r="CI19" s="63">
        <f t="shared" si="22"/>
        <v>0</v>
      </c>
      <c r="CJ19" s="63">
        <f t="shared" si="23"/>
        <v>0</v>
      </c>
      <c r="CK19" s="63">
        <f t="shared" si="24"/>
        <v>0</v>
      </c>
      <c r="CL19" s="63">
        <f t="shared" si="25"/>
        <v>0</v>
      </c>
      <c r="CM19" s="63">
        <f t="shared" si="26"/>
        <v>0</v>
      </c>
      <c r="CN19" s="63">
        <f t="shared" si="27"/>
        <v>0</v>
      </c>
      <c r="CO19" s="63">
        <f t="shared" si="28"/>
        <v>0</v>
      </c>
      <c r="CP19" s="63">
        <f t="shared" si="29"/>
        <v>0</v>
      </c>
      <c r="CQ19" s="63">
        <f t="shared" si="30"/>
        <v>0</v>
      </c>
      <c r="CR19" s="63">
        <f t="shared" si="31"/>
        <v>0</v>
      </c>
      <c r="CS19" s="63">
        <f t="shared" si="32"/>
        <v>0</v>
      </c>
      <c r="CT19" s="63">
        <f t="shared" si="33"/>
        <v>0</v>
      </c>
      <c r="CU19" s="63">
        <f t="shared" si="34"/>
        <v>0</v>
      </c>
      <c r="CV19" s="63">
        <f t="shared" si="35"/>
        <v>0</v>
      </c>
      <c r="CW19" s="63">
        <f t="shared" si="36"/>
        <v>0</v>
      </c>
      <c r="CX19" s="63">
        <f t="shared" si="37"/>
        <v>0</v>
      </c>
    </row>
    <row r="20" spans="1:102" ht="26.25" x14ac:dyDescent="0.4">
      <c r="A20" s="183" t="s">
        <v>67</v>
      </c>
      <c r="B20" s="184">
        <v>44634</v>
      </c>
      <c r="C20" s="13"/>
      <c r="D20" s="13"/>
      <c r="E20" s="102">
        <v>24</v>
      </c>
      <c r="F20" s="102"/>
      <c r="G20" s="102"/>
      <c r="H20" s="102"/>
      <c r="I20" s="102"/>
      <c r="J20" s="102"/>
      <c r="K20" s="102">
        <v>36</v>
      </c>
      <c r="L20" s="102">
        <v>14</v>
      </c>
      <c r="M20" s="151"/>
      <c r="N20" s="198"/>
      <c r="O20" s="198"/>
      <c r="P20" s="247"/>
      <c r="Q20" s="198">
        <v>21</v>
      </c>
      <c r="R20" s="198"/>
      <c r="S20" s="198">
        <v>10</v>
      </c>
      <c r="T20" s="198"/>
      <c r="U20" s="198"/>
      <c r="V20" s="247"/>
      <c r="W20" s="234">
        <v>29</v>
      </c>
      <c r="X20" s="234">
        <v>37</v>
      </c>
      <c r="Y20" s="102">
        <v>2</v>
      </c>
      <c r="Z20" s="102">
        <v>13</v>
      </c>
      <c r="AA20" s="102">
        <v>9</v>
      </c>
      <c r="AB20" s="102"/>
      <c r="AC20" s="81"/>
      <c r="AD20" s="234">
        <v>19</v>
      </c>
      <c r="AE20" s="102">
        <v>20</v>
      </c>
      <c r="AF20" s="102"/>
      <c r="AG20" s="102"/>
      <c r="AH20" s="234">
        <v>34</v>
      </c>
      <c r="AI20" s="234">
        <v>3</v>
      </c>
      <c r="AJ20" s="198">
        <v>12</v>
      </c>
      <c r="AK20" s="198">
        <v>7</v>
      </c>
      <c r="AL20" s="102">
        <v>5</v>
      </c>
      <c r="AM20" s="82"/>
      <c r="AN20" s="13"/>
      <c r="AO20" s="1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5"/>
      <c r="BA20" s="105"/>
      <c r="BB20" s="103"/>
      <c r="BC20" s="103"/>
      <c r="BD20" s="103"/>
      <c r="BE20" s="103"/>
      <c r="BF20" s="103"/>
      <c r="BG20" s="108"/>
      <c r="BH20" s="103"/>
      <c r="BI20" s="103"/>
      <c r="BJ20" s="103"/>
      <c r="BK20" s="109"/>
      <c r="BM20" s="63">
        <f t="shared" si="0"/>
        <v>0</v>
      </c>
      <c r="BN20" s="63">
        <f t="shared" si="1"/>
        <v>1</v>
      </c>
      <c r="BO20" s="63">
        <f t="shared" si="2"/>
        <v>1</v>
      </c>
      <c r="BP20" s="63">
        <f t="shared" si="3"/>
        <v>0</v>
      </c>
      <c r="BQ20" s="63">
        <f t="shared" si="4"/>
        <v>1</v>
      </c>
      <c r="BR20" s="63">
        <f t="shared" si="5"/>
        <v>0</v>
      </c>
      <c r="BS20" s="63">
        <f t="shared" si="6"/>
        <v>1</v>
      </c>
      <c r="BT20" s="63">
        <f t="shared" si="7"/>
        <v>0</v>
      </c>
      <c r="BU20" s="63">
        <f t="shared" si="8"/>
        <v>1</v>
      </c>
      <c r="BV20" s="63">
        <f t="shared" si="9"/>
        <v>1</v>
      </c>
      <c r="BW20" s="63">
        <f t="shared" si="10"/>
        <v>0</v>
      </c>
      <c r="BX20" s="63">
        <f t="shared" si="11"/>
        <v>1</v>
      </c>
      <c r="BY20" s="63">
        <f t="shared" si="12"/>
        <v>1</v>
      </c>
      <c r="BZ20" s="63">
        <f t="shared" si="13"/>
        <v>1</v>
      </c>
      <c r="CA20" s="63">
        <f t="shared" si="14"/>
        <v>0</v>
      </c>
      <c r="CB20" s="63">
        <f t="shared" si="15"/>
        <v>0</v>
      </c>
      <c r="CC20" s="63">
        <f t="shared" si="16"/>
        <v>0</v>
      </c>
      <c r="CD20" s="63">
        <f t="shared" si="17"/>
        <v>0</v>
      </c>
      <c r="CE20" s="63">
        <f t="shared" si="18"/>
        <v>1</v>
      </c>
      <c r="CF20" s="63">
        <f t="shared" si="19"/>
        <v>1</v>
      </c>
      <c r="CG20" s="63">
        <f t="shared" si="20"/>
        <v>1</v>
      </c>
      <c r="CH20" s="63">
        <f t="shared" si="21"/>
        <v>0</v>
      </c>
      <c r="CI20" s="63">
        <f t="shared" si="22"/>
        <v>0</v>
      </c>
      <c r="CJ20" s="63">
        <f t="shared" si="23"/>
        <v>1</v>
      </c>
      <c r="CK20" s="63">
        <f t="shared" si="24"/>
        <v>0</v>
      </c>
      <c r="CL20" s="63">
        <f t="shared" si="25"/>
        <v>0</v>
      </c>
      <c r="CM20" s="63">
        <f t="shared" si="26"/>
        <v>0</v>
      </c>
      <c r="CN20" s="63">
        <f t="shared" si="27"/>
        <v>0</v>
      </c>
      <c r="CO20" s="63">
        <f t="shared" si="28"/>
        <v>1</v>
      </c>
      <c r="CP20" s="63">
        <f t="shared" si="29"/>
        <v>0</v>
      </c>
      <c r="CQ20" s="63">
        <f t="shared" si="30"/>
        <v>0</v>
      </c>
      <c r="CR20" s="63">
        <f t="shared" si="31"/>
        <v>0</v>
      </c>
      <c r="CS20" s="63">
        <f t="shared" si="32"/>
        <v>0</v>
      </c>
      <c r="CT20" s="63">
        <f t="shared" si="33"/>
        <v>1</v>
      </c>
      <c r="CU20" s="63">
        <f t="shared" si="34"/>
        <v>0</v>
      </c>
      <c r="CV20" s="63">
        <f t="shared" si="35"/>
        <v>1</v>
      </c>
      <c r="CW20" s="63">
        <f t="shared" si="36"/>
        <v>1</v>
      </c>
      <c r="CX20" s="63">
        <f t="shared" si="37"/>
        <v>0</v>
      </c>
    </row>
    <row r="21" spans="1:102" ht="26.25" x14ac:dyDescent="0.4">
      <c r="A21" s="183" t="s">
        <v>68</v>
      </c>
      <c r="B21" s="184">
        <v>44635</v>
      </c>
      <c r="C21" s="13"/>
      <c r="D21" s="13"/>
      <c r="E21" s="102">
        <v>24</v>
      </c>
      <c r="F21" s="102"/>
      <c r="G21" s="102"/>
      <c r="H21" s="102"/>
      <c r="I21" s="102"/>
      <c r="J21" s="102"/>
      <c r="K21" s="102">
        <v>36</v>
      </c>
      <c r="L21" s="102">
        <v>14</v>
      </c>
      <c r="M21" s="151"/>
      <c r="N21" s="198"/>
      <c r="O21" s="198"/>
      <c r="P21" s="247"/>
      <c r="Q21" s="201">
        <v>21</v>
      </c>
      <c r="R21" s="201"/>
      <c r="S21" s="201">
        <v>10</v>
      </c>
      <c r="T21" s="198"/>
      <c r="U21" s="198"/>
      <c r="V21" s="247"/>
      <c r="W21" s="234">
        <v>29</v>
      </c>
      <c r="X21" s="234">
        <v>37</v>
      </c>
      <c r="Y21" s="102">
        <v>2</v>
      </c>
      <c r="Z21" s="102">
        <v>13</v>
      </c>
      <c r="AA21" s="102">
        <v>9</v>
      </c>
      <c r="AB21" s="102"/>
      <c r="AC21" s="81"/>
      <c r="AD21" s="234">
        <v>19</v>
      </c>
      <c r="AE21" s="102">
        <v>20</v>
      </c>
      <c r="AF21" s="102"/>
      <c r="AG21" s="234"/>
      <c r="AH21" s="234">
        <v>34</v>
      </c>
      <c r="AI21" s="234">
        <v>3</v>
      </c>
      <c r="AJ21" s="102">
        <v>12</v>
      </c>
      <c r="AK21" s="198">
        <v>7</v>
      </c>
      <c r="AL21" s="102">
        <v>5</v>
      </c>
      <c r="AM21" s="82"/>
      <c r="AN21" s="13"/>
      <c r="AO21" s="1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5"/>
      <c r="BA21" s="105"/>
      <c r="BB21" s="103"/>
      <c r="BC21" s="103"/>
      <c r="BD21" s="103">
        <v>1</v>
      </c>
      <c r="BE21" s="103">
        <v>11</v>
      </c>
      <c r="BF21" s="103">
        <v>16</v>
      </c>
      <c r="BG21" s="108"/>
      <c r="BH21" s="103"/>
      <c r="BI21" s="103"/>
      <c r="BJ21" s="103"/>
      <c r="BK21" s="109"/>
      <c r="BM21" s="63">
        <f t="shared" si="0"/>
        <v>1</v>
      </c>
      <c r="BN21" s="63">
        <f t="shared" si="1"/>
        <v>1</v>
      </c>
      <c r="BO21" s="63">
        <f t="shared" si="2"/>
        <v>1</v>
      </c>
      <c r="BP21" s="63">
        <f t="shared" si="3"/>
        <v>0</v>
      </c>
      <c r="BQ21" s="63">
        <f t="shared" si="4"/>
        <v>1</v>
      </c>
      <c r="BR21" s="63">
        <f t="shared" si="5"/>
        <v>0</v>
      </c>
      <c r="BS21" s="63">
        <f t="shared" si="6"/>
        <v>1</v>
      </c>
      <c r="BT21" s="63">
        <f t="shared" si="7"/>
        <v>0</v>
      </c>
      <c r="BU21" s="63">
        <f t="shared" si="8"/>
        <v>1</v>
      </c>
      <c r="BV21" s="63">
        <f t="shared" si="9"/>
        <v>1</v>
      </c>
      <c r="BW21" s="63">
        <f t="shared" si="10"/>
        <v>1</v>
      </c>
      <c r="BX21" s="63">
        <f t="shared" si="11"/>
        <v>1</v>
      </c>
      <c r="BY21" s="63">
        <f t="shared" si="12"/>
        <v>1</v>
      </c>
      <c r="BZ21" s="63">
        <f t="shared" si="13"/>
        <v>1</v>
      </c>
      <c r="CA21" s="63">
        <f t="shared" si="14"/>
        <v>0</v>
      </c>
      <c r="CB21" s="63">
        <f t="shared" si="15"/>
        <v>1</v>
      </c>
      <c r="CC21" s="63">
        <f t="shared" si="16"/>
        <v>0</v>
      </c>
      <c r="CD21" s="63">
        <f t="shared" si="17"/>
        <v>0</v>
      </c>
      <c r="CE21" s="63">
        <f t="shared" si="18"/>
        <v>1</v>
      </c>
      <c r="CF21" s="63">
        <f t="shared" si="19"/>
        <v>1</v>
      </c>
      <c r="CG21" s="63">
        <f t="shared" si="20"/>
        <v>1</v>
      </c>
      <c r="CH21" s="63">
        <f t="shared" si="21"/>
        <v>0</v>
      </c>
      <c r="CI21" s="63">
        <f t="shared" si="22"/>
        <v>0</v>
      </c>
      <c r="CJ21" s="63">
        <f t="shared" si="23"/>
        <v>1</v>
      </c>
      <c r="CK21" s="63">
        <f t="shared" si="24"/>
        <v>0</v>
      </c>
      <c r="CL21" s="63">
        <f t="shared" si="25"/>
        <v>0</v>
      </c>
      <c r="CM21" s="63">
        <f t="shared" si="26"/>
        <v>0</v>
      </c>
      <c r="CN21" s="63">
        <f t="shared" si="27"/>
        <v>0</v>
      </c>
      <c r="CO21" s="63">
        <f t="shared" si="28"/>
        <v>1</v>
      </c>
      <c r="CP21" s="63">
        <f t="shared" si="29"/>
        <v>0</v>
      </c>
      <c r="CQ21" s="63">
        <f t="shared" si="30"/>
        <v>0</v>
      </c>
      <c r="CR21" s="63">
        <f t="shared" si="31"/>
        <v>0</v>
      </c>
      <c r="CS21" s="63">
        <f t="shared" si="32"/>
        <v>0</v>
      </c>
      <c r="CT21" s="63">
        <f t="shared" si="33"/>
        <v>1</v>
      </c>
      <c r="CU21" s="63">
        <f t="shared" si="34"/>
        <v>0</v>
      </c>
      <c r="CV21" s="63">
        <f t="shared" si="35"/>
        <v>1</v>
      </c>
      <c r="CW21" s="63">
        <f t="shared" si="36"/>
        <v>1</v>
      </c>
      <c r="CX21" s="63">
        <f t="shared" si="37"/>
        <v>0</v>
      </c>
    </row>
    <row r="22" spans="1:102" ht="26.25" x14ac:dyDescent="0.25">
      <c r="A22" s="183" t="s">
        <v>69</v>
      </c>
      <c r="B22" s="184">
        <v>44636</v>
      </c>
      <c r="C22" s="20"/>
      <c r="D22" s="20"/>
      <c r="E22" s="201">
        <v>24</v>
      </c>
      <c r="F22" s="201"/>
      <c r="G22" s="201"/>
      <c r="H22" s="201"/>
      <c r="I22" s="201"/>
      <c r="J22" s="201"/>
      <c r="K22" s="201">
        <v>36</v>
      </c>
      <c r="L22" s="198">
        <v>14</v>
      </c>
      <c r="M22" s="151"/>
      <c r="N22" s="201"/>
      <c r="O22" s="201"/>
      <c r="P22" s="248"/>
      <c r="Q22" s="198">
        <v>21</v>
      </c>
      <c r="R22" s="198"/>
      <c r="S22" s="198">
        <v>10</v>
      </c>
      <c r="T22" s="201"/>
      <c r="U22" s="201"/>
      <c r="V22" s="248"/>
      <c r="W22" s="198">
        <v>29</v>
      </c>
      <c r="X22" s="198">
        <v>37</v>
      </c>
      <c r="Y22" s="102">
        <v>2</v>
      </c>
      <c r="Z22" s="201">
        <v>13</v>
      </c>
      <c r="AA22" s="201">
        <v>9</v>
      </c>
      <c r="AB22" s="201"/>
      <c r="AC22" s="12"/>
      <c r="AD22" s="234">
        <v>19</v>
      </c>
      <c r="AE22" s="102">
        <v>20</v>
      </c>
      <c r="AF22" s="102"/>
      <c r="AG22" s="198"/>
      <c r="AH22" s="198">
        <v>34</v>
      </c>
      <c r="AI22" s="234">
        <v>3</v>
      </c>
      <c r="AJ22" s="198">
        <v>12</v>
      </c>
      <c r="AK22" s="198">
        <v>7</v>
      </c>
      <c r="AL22" s="102">
        <v>5</v>
      </c>
      <c r="AM22" s="86"/>
      <c r="AN22" s="13"/>
      <c r="AO22" s="1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5"/>
      <c r="BA22" s="105"/>
      <c r="BB22" s="103"/>
      <c r="BC22" s="103"/>
      <c r="BD22" s="103"/>
      <c r="BE22" s="103"/>
      <c r="BF22" s="103"/>
      <c r="BG22" s="108"/>
      <c r="BH22" s="103">
        <v>1</v>
      </c>
      <c r="BI22" s="103">
        <v>11</v>
      </c>
      <c r="BJ22" s="103">
        <v>16</v>
      </c>
      <c r="BK22" s="112" t="s">
        <v>71</v>
      </c>
      <c r="BM22" s="63">
        <f t="shared" si="0"/>
        <v>1</v>
      </c>
      <c r="BN22" s="63">
        <f t="shared" si="1"/>
        <v>1</v>
      </c>
      <c r="BO22" s="63">
        <f t="shared" si="2"/>
        <v>1</v>
      </c>
      <c r="BP22" s="63">
        <f t="shared" si="3"/>
        <v>0</v>
      </c>
      <c r="BQ22" s="63">
        <f t="shared" si="4"/>
        <v>1</v>
      </c>
      <c r="BR22" s="63">
        <f t="shared" si="5"/>
        <v>0</v>
      </c>
      <c r="BS22" s="63">
        <f t="shared" si="6"/>
        <v>1</v>
      </c>
      <c r="BT22" s="63">
        <f t="shared" si="7"/>
        <v>0</v>
      </c>
      <c r="BU22" s="63">
        <f t="shared" si="8"/>
        <v>1</v>
      </c>
      <c r="BV22" s="63">
        <f t="shared" si="9"/>
        <v>1</v>
      </c>
      <c r="BW22" s="63">
        <f t="shared" si="10"/>
        <v>1</v>
      </c>
      <c r="BX22" s="63">
        <f t="shared" si="11"/>
        <v>1</v>
      </c>
      <c r="BY22" s="63">
        <f t="shared" si="12"/>
        <v>1</v>
      </c>
      <c r="BZ22" s="63">
        <f t="shared" si="13"/>
        <v>1</v>
      </c>
      <c r="CA22" s="63">
        <f t="shared" si="14"/>
        <v>0</v>
      </c>
      <c r="CB22" s="63">
        <f t="shared" si="15"/>
        <v>1</v>
      </c>
      <c r="CC22" s="63">
        <f t="shared" si="16"/>
        <v>0</v>
      </c>
      <c r="CD22" s="63">
        <f t="shared" si="17"/>
        <v>0</v>
      </c>
      <c r="CE22" s="63">
        <f t="shared" si="18"/>
        <v>1</v>
      </c>
      <c r="CF22" s="63">
        <f t="shared" si="19"/>
        <v>1</v>
      </c>
      <c r="CG22" s="63">
        <f t="shared" si="20"/>
        <v>1</v>
      </c>
      <c r="CH22" s="63">
        <f t="shared" si="21"/>
        <v>0</v>
      </c>
      <c r="CI22" s="63">
        <f t="shared" si="22"/>
        <v>0</v>
      </c>
      <c r="CJ22" s="63">
        <f t="shared" si="23"/>
        <v>1</v>
      </c>
      <c r="CK22" s="63">
        <f t="shared" si="24"/>
        <v>0</v>
      </c>
      <c r="CL22" s="63">
        <f t="shared" si="25"/>
        <v>0</v>
      </c>
      <c r="CM22" s="63">
        <f t="shared" si="26"/>
        <v>0</v>
      </c>
      <c r="CN22" s="63">
        <f t="shared" si="27"/>
        <v>0</v>
      </c>
      <c r="CO22" s="63">
        <f t="shared" si="28"/>
        <v>1</v>
      </c>
      <c r="CP22" s="63">
        <f t="shared" si="29"/>
        <v>0</v>
      </c>
      <c r="CQ22" s="63">
        <f t="shared" si="30"/>
        <v>0</v>
      </c>
      <c r="CR22" s="63">
        <f t="shared" si="31"/>
        <v>0</v>
      </c>
      <c r="CS22" s="63">
        <f t="shared" si="32"/>
        <v>0</v>
      </c>
      <c r="CT22" s="63">
        <f t="shared" si="33"/>
        <v>1</v>
      </c>
      <c r="CU22" s="63">
        <f t="shared" si="34"/>
        <v>0</v>
      </c>
      <c r="CV22" s="63">
        <f t="shared" si="35"/>
        <v>1</v>
      </c>
      <c r="CW22" s="63">
        <f t="shared" si="36"/>
        <v>1</v>
      </c>
      <c r="CX22" s="63">
        <f t="shared" si="37"/>
        <v>0</v>
      </c>
    </row>
    <row r="23" spans="1:102" ht="26.25" x14ac:dyDescent="0.4">
      <c r="A23" s="183" t="s">
        <v>70</v>
      </c>
      <c r="B23" s="184">
        <v>44637</v>
      </c>
      <c r="C23" s="13"/>
      <c r="D23" s="13"/>
      <c r="E23" s="198"/>
      <c r="F23" s="198"/>
      <c r="G23" s="198"/>
      <c r="H23" s="198"/>
      <c r="I23" s="198"/>
      <c r="J23" s="198"/>
      <c r="K23" s="198">
        <v>37</v>
      </c>
      <c r="L23" s="198">
        <v>10</v>
      </c>
      <c r="M23" s="151"/>
      <c r="N23" s="198"/>
      <c r="O23" s="198"/>
      <c r="P23" s="247"/>
      <c r="Q23" s="198">
        <v>22</v>
      </c>
      <c r="R23" s="198"/>
      <c r="S23" s="198">
        <v>11</v>
      </c>
      <c r="T23" s="198"/>
      <c r="U23" s="198"/>
      <c r="V23" s="247"/>
      <c r="W23" s="234">
        <v>16</v>
      </c>
      <c r="X23" s="234">
        <v>38</v>
      </c>
      <c r="Y23" s="102">
        <v>4</v>
      </c>
      <c r="Z23" s="198">
        <v>15</v>
      </c>
      <c r="AA23" s="198">
        <v>8</v>
      </c>
      <c r="AB23" s="198"/>
      <c r="AC23" s="81"/>
      <c r="AD23" s="234">
        <v>19</v>
      </c>
      <c r="AE23" s="102">
        <v>20</v>
      </c>
      <c r="AF23" s="102"/>
      <c r="AG23" s="234"/>
      <c r="AH23" s="234">
        <v>34</v>
      </c>
      <c r="AI23" s="234">
        <v>3</v>
      </c>
      <c r="AJ23" s="102">
        <v>12</v>
      </c>
      <c r="AK23" s="198">
        <v>7</v>
      </c>
      <c r="AL23" s="102">
        <v>5</v>
      </c>
      <c r="AM23" s="82"/>
      <c r="AN23" s="13"/>
      <c r="AO23" s="1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5"/>
      <c r="BA23" s="105"/>
      <c r="BB23" s="103"/>
      <c r="BC23" s="103"/>
      <c r="BD23" s="103"/>
      <c r="BE23" s="103"/>
      <c r="BF23" s="103"/>
      <c r="BG23" s="108"/>
      <c r="BH23" s="103"/>
      <c r="BI23" s="103"/>
      <c r="BJ23" s="103"/>
      <c r="BK23" s="109"/>
      <c r="BM23" s="63">
        <f t="shared" si="0"/>
        <v>0</v>
      </c>
      <c r="BN23" s="63">
        <f t="shared" si="1"/>
        <v>0</v>
      </c>
      <c r="BO23" s="63">
        <f t="shared" si="2"/>
        <v>1</v>
      </c>
      <c r="BP23" s="63">
        <f t="shared" si="3"/>
        <v>1</v>
      </c>
      <c r="BQ23" s="63">
        <f t="shared" si="4"/>
        <v>1</v>
      </c>
      <c r="BR23" s="63">
        <f t="shared" si="5"/>
        <v>0</v>
      </c>
      <c r="BS23" s="63">
        <f t="shared" si="6"/>
        <v>1</v>
      </c>
      <c r="BT23" s="63">
        <f t="shared" si="7"/>
        <v>1</v>
      </c>
      <c r="BU23" s="63">
        <f t="shared" si="8"/>
        <v>0</v>
      </c>
      <c r="BV23" s="63">
        <f t="shared" si="9"/>
        <v>1</v>
      </c>
      <c r="BW23" s="63">
        <f t="shared" si="10"/>
        <v>1</v>
      </c>
      <c r="BX23" s="63">
        <f t="shared" si="11"/>
        <v>1</v>
      </c>
      <c r="BY23" s="63">
        <f t="shared" si="12"/>
        <v>0</v>
      </c>
      <c r="BZ23" s="63">
        <f t="shared" si="13"/>
        <v>0</v>
      </c>
      <c r="CA23" s="63">
        <f t="shared" si="14"/>
        <v>1</v>
      </c>
      <c r="CB23" s="63">
        <f t="shared" si="15"/>
        <v>1</v>
      </c>
      <c r="CC23" s="63">
        <f t="shared" si="16"/>
        <v>0</v>
      </c>
      <c r="CD23" s="63">
        <f t="shared" si="17"/>
        <v>0</v>
      </c>
      <c r="CE23" s="63">
        <f t="shared" si="18"/>
        <v>1</v>
      </c>
      <c r="CF23" s="63">
        <f t="shared" si="19"/>
        <v>1</v>
      </c>
      <c r="CG23" s="63">
        <f t="shared" si="20"/>
        <v>0</v>
      </c>
      <c r="CH23" s="63">
        <f t="shared" si="21"/>
        <v>1</v>
      </c>
      <c r="CI23" s="63">
        <f t="shared" si="22"/>
        <v>0</v>
      </c>
      <c r="CJ23" s="63">
        <f t="shared" si="23"/>
        <v>0</v>
      </c>
      <c r="CK23" s="63">
        <f t="shared" si="24"/>
        <v>0</v>
      </c>
      <c r="CL23" s="63">
        <f t="shared" si="25"/>
        <v>0</v>
      </c>
      <c r="CM23" s="63">
        <f t="shared" si="26"/>
        <v>0</v>
      </c>
      <c r="CN23" s="63">
        <f t="shared" si="27"/>
        <v>0</v>
      </c>
      <c r="CO23" s="63">
        <f t="shared" si="28"/>
        <v>0</v>
      </c>
      <c r="CP23" s="63">
        <f t="shared" si="29"/>
        <v>0</v>
      </c>
      <c r="CQ23" s="63">
        <f t="shared" si="30"/>
        <v>0</v>
      </c>
      <c r="CR23" s="63">
        <f t="shared" si="31"/>
        <v>0</v>
      </c>
      <c r="CS23" s="63">
        <f t="shared" si="32"/>
        <v>0</v>
      </c>
      <c r="CT23" s="63">
        <f t="shared" si="33"/>
        <v>1</v>
      </c>
      <c r="CU23" s="63">
        <f t="shared" si="34"/>
        <v>0</v>
      </c>
      <c r="CV23" s="63">
        <f t="shared" si="35"/>
        <v>0</v>
      </c>
      <c r="CW23" s="63">
        <f t="shared" si="36"/>
        <v>1</v>
      </c>
      <c r="CX23" s="63">
        <f t="shared" si="37"/>
        <v>1</v>
      </c>
    </row>
    <row r="24" spans="1:102" ht="26.25" x14ac:dyDescent="0.4">
      <c r="A24" s="183" t="s">
        <v>72</v>
      </c>
      <c r="B24" s="184">
        <v>44638</v>
      </c>
      <c r="C24" s="13"/>
      <c r="D24" s="13"/>
      <c r="E24" s="198"/>
      <c r="F24" s="198"/>
      <c r="G24" s="198"/>
      <c r="H24" s="198"/>
      <c r="I24" s="198"/>
      <c r="J24" s="198"/>
      <c r="K24" s="198">
        <v>37</v>
      </c>
      <c r="L24" s="198">
        <v>10</v>
      </c>
      <c r="M24" s="151"/>
      <c r="N24" s="198"/>
      <c r="O24" s="198"/>
      <c r="P24" s="247"/>
      <c r="Q24" s="201">
        <v>22</v>
      </c>
      <c r="R24" s="201"/>
      <c r="S24" s="201">
        <v>11</v>
      </c>
      <c r="T24" s="198"/>
      <c r="U24" s="198"/>
      <c r="V24" s="247"/>
      <c r="W24" s="234">
        <v>16</v>
      </c>
      <c r="X24" s="234">
        <v>38</v>
      </c>
      <c r="Y24" s="102">
        <v>4</v>
      </c>
      <c r="Z24" s="198">
        <v>15</v>
      </c>
      <c r="AA24" s="198">
        <v>8</v>
      </c>
      <c r="AB24" s="198"/>
      <c r="AC24" s="81"/>
      <c r="AD24" s="234">
        <v>19</v>
      </c>
      <c r="AE24" s="102">
        <v>20</v>
      </c>
      <c r="AF24" s="102"/>
      <c r="AG24" s="234"/>
      <c r="AH24" s="234">
        <v>34</v>
      </c>
      <c r="AI24" s="234">
        <v>3</v>
      </c>
      <c r="AJ24" s="102">
        <v>12</v>
      </c>
      <c r="AK24" s="198">
        <v>7</v>
      </c>
      <c r="AL24" s="102">
        <v>5</v>
      </c>
      <c r="AM24" s="82"/>
      <c r="AN24" s="13"/>
      <c r="AO24" s="1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5"/>
      <c r="BA24" s="105"/>
      <c r="BB24" s="103"/>
      <c r="BC24" s="103"/>
      <c r="BD24" s="103">
        <v>2</v>
      </c>
      <c r="BE24" s="103">
        <v>9</v>
      </c>
      <c r="BF24" s="103">
        <v>18</v>
      </c>
      <c r="BG24" s="108"/>
      <c r="BH24" s="103"/>
      <c r="BI24" s="103"/>
      <c r="BJ24" s="103"/>
      <c r="BK24" s="109"/>
      <c r="BM24" s="63">
        <f t="shared" si="0"/>
        <v>0</v>
      </c>
      <c r="BN24" s="63">
        <f t="shared" si="1"/>
        <v>1</v>
      </c>
      <c r="BO24" s="63">
        <f t="shared" si="2"/>
        <v>1</v>
      </c>
      <c r="BP24" s="63">
        <f t="shared" si="3"/>
        <v>1</v>
      </c>
      <c r="BQ24" s="63">
        <f t="shared" si="4"/>
        <v>1</v>
      </c>
      <c r="BR24" s="63">
        <f t="shared" si="5"/>
        <v>0</v>
      </c>
      <c r="BS24" s="63">
        <f t="shared" si="6"/>
        <v>1</v>
      </c>
      <c r="BT24" s="63">
        <f t="shared" si="7"/>
        <v>1</v>
      </c>
      <c r="BU24" s="63">
        <f t="shared" si="8"/>
        <v>1</v>
      </c>
      <c r="BV24" s="63">
        <f t="shared" si="9"/>
        <v>1</v>
      </c>
      <c r="BW24" s="63">
        <f t="shared" si="10"/>
        <v>1</v>
      </c>
      <c r="BX24" s="63">
        <f t="shared" si="11"/>
        <v>1</v>
      </c>
      <c r="BY24" s="63">
        <f t="shared" si="12"/>
        <v>0</v>
      </c>
      <c r="BZ24" s="63">
        <f t="shared" si="13"/>
        <v>0</v>
      </c>
      <c r="CA24" s="63">
        <f t="shared" si="14"/>
        <v>1</v>
      </c>
      <c r="CB24" s="63">
        <f t="shared" si="15"/>
        <v>1</v>
      </c>
      <c r="CC24" s="63">
        <f t="shared" si="16"/>
        <v>0</v>
      </c>
      <c r="CD24" s="63">
        <f t="shared" si="17"/>
        <v>1</v>
      </c>
      <c r="CE24" s="63">
        <f t="shared" si="18"/>
        <v>1</v>
      </c>
      <c r="CF24" s="63">
        <f t="shared" si="19"/>
        <v>1</v>
      </c>
      <c r="CG24" s="63">
        <f t="shared" si="20"/>
        <v>0</v>
      </c>
      <c r="CH24" s="63">
        <f t="shared" si="21"/>
        <v>1</v>
      </c>
      <c r="CI24" s="63">
        <f t="shared" si="22"/>
        <v>0</v>
      </c>
      <c r="CJ24" s="63">
        <f t="shared" si="23"/>
        <v>0</v>
      </c>
      <c r="CK24" s="63">
        <f t="shared" si="24"/>
        <v>0</v>
      </c>
      <c r="CL24" s="63">
        <f t="shared" si="25"/>
        <v>0</v>
      </c>
      <c r="CM24" s="63">
        <f t="shared" si="26"/>
        <v>0</v>
      </c>
      <c r="CN24" s="63">
        <f t="shared" si="27"/>
        <v>0</v>
      </c>
      <c r="CO24" s="63">
        <f t="shared" si="28"/>
        <v>0</v>
      </c>
      <c r="CP24" s="63">
        <f t="shared" si="29"/>
        <v>0</v>
      </c>
      <c r="CQ24" s="63">
        <f t="shared" si="30"/>
        <v>0</v>
      </c>
      <c r="CR24" s="63">
        <f t="shared" si="31"/>
        <v>0</v>
      </c>
      <c r="CS24" s="63">
        <f t="shared" si="32"/>
        <v>0</v>
      </c>
      <c r="CT24" s="63">
        <f t="shared" si="33"/>
        <v>1</v>
      </c>
      <c r="CU24" s="63">
        <f t="shared" si="34"/>
        <v>0</v>
      </c>
      <c r="CV24" s="63">
        <f t="shared" si="35"/>
        <v>0</v>
      </c>
      <c r="CW24" s="63">
        <f t="shared" si="36"/>
        <v>1</v>
      </c>
      <c r="CX24" s="63">
        <f t="shared" si="37"/>
        <v>1</v>
      </c>
    </row>
    <row r="25" spans="1:102" ht="26.25" x14ac:dyDescent="0.4">
      <c r="A25" s="183" t="s">
        <v>73</v>
      </c>
      <c r="B25" s="184">
        <v>44639</v>
      </c>
      <c r="C25" s="13"/>
      <c r="D25" s="13"/>
      <c r="E25" s="198"/>
      <c r="F25" s="198"/>
      <c r="G25" s="198"/>
      <c r="H25" s="198"/>
      <c r="I25" s="198"/>
      <c r="J25" s="198"/>
      <c r="K25" s="198">
        <v>37</v>
      </c>
      <c r="L25" s="198">
        <v>10</v>
      </c>
      <c r="M25" s="151"/>
      <c r="N25" s="198"/>
      <c r="O25" s="198"/>
      <c r="P25" s="247"/>
      <c r="Q25" s="198">
        <v>22</v>
      </c>
      <c r="R25" s="198"/>
      <c r="S25" s="198">
        <v>11</v>
      </c>
      <c r="T25" s="198"/>
      <c r="U25" s="198"/>
      <c r="V25" s="247"/>
      <c r="W25" s="234">
        <v>16</v>
      </c>
      <c r="X25" s="234">
        <v>38</v>
      </c>
      <c r="Y25" s="102">
        <v>4</v>
      </c>
      <c r="Z25" s="198">
        <v>15</v>
      </c>
      <c r="AA25" s="198">
        <v>8</v>
      </c>
      <c r="AB25" s="198"/>
      <c r="AC25" s="81"/>
      <c r="AD25" s="234"/>
      <c r="AE25" s="234"/>
      <c r="AF25" s="234"/>
      <c r="AG25" s="234"/>
      <c r="AH25" s="234"/>
      <c r="AI25" s="234"/>
      <c r="AJ25" s="102"/>
      <c r="AK25" s="198"/>
      <c r="AL25" s="103"/>
      <c r="AM25" s="82"/>
      <c r="AN25" s="13"/>
      <c r="AO25" s="1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5"/>
      <c r="BA25" s="105"/>
      <c r="BB25" s="103"/>
      <c r="BC25" s="103"/>
      <c r="BD25" s="103"/>
      <c r="BE25" s="103"/>
      <c r="BF25" s="103"/>
      <c r="BG25" s="108"/>
      <c r="BH25" s="103"/>
      <c r="BI25" s="103"/>
      <c r="BJ25" s="103"/>
      <c r="BK25" s="109"/>
      <c r="BM25" s="63">
        <f t="shared" si="0"/>
        <v>0</v>
      </c>
      <c r="BN25" s="63">
        <f t="shared" si="1"/>
        <v>0</v>
      </c>
      <c r="BO25" s="63">
        <f t="shared" si="2"/>
        <v>0</v>
      </c>
      <c r="BP25" s="63">
        <f t="shared" si="3"/>
        <v>1</v>
      </c>
      <c r="BQ25" s="63">
        <f t="shared" si="4"/>
        <v>0</v>
      </c>
      <c r="BR25" s="63">
        <f t="shared" si="5"/>
        <v>0</v>
      </c>
      <c r="BS25" s="63">
        <f t="shared" si="6"/>
        <v>0</v>
      </c>
      <c r="BT25" s="63">
        <f t="shared" si="7"/>
        <v>1</v>
      </c>
      <c r="BU25" s="63">
        <f t="shared" si="8"/>
        <v>0</v>
      </c>
      <c r="BV25" s="63">
        <f t="shared" si="9"/>
        <v>1</v>
      </c>
      <c r="BW25" s="63">
        <f t="shared" si="10"/>
        <v>1</v>
      </c>
      <c r="BX25" s="63">
        <f t="shared" si="11"/>
        <v>0</v>
      </c>
      <c r="BY25" s="63">
        <f t="shared" si="12"/>
        <v>0</v>
      </c>
      <c r="BZ25" s="63">
        <f t="shared" si="13"/>
        <v>0</v>
      </c>
      <c r="CA25" s="63">
        <f t="shared" si="14"/>
        <v>1</v>
      </c>
      <c r="CB25" s="63">
        <f t="shared" si="15"/>
        <v>1</v>
      </c>
      <c r="CC25" s="63">
        <f t="shared" si="16"/>
        <v>0</v>
      </c>
      <c r="CD25" s="63">
        <f t="shared" si="17"/>
        <v>0</v>
      </c>
      <c r="CE25" s="63">
        <f t="shared" si="18"/>
        <v>0</v>
      </c>
      <c r="CF25" s="63">
        <f t="shared" si="19"/>
        <v>0</v>
      </c>
      <c r="CG25" s="63">
        <f t="shared" si="20"/>
        <v>0</v>
      </c>
      <c r="CH25" s="63">
        <f t="shared" si="21"/>
        <v>1</v>
      </c>
      <c r="CI25" s="63">
        <f t="shared" si="22"/>
        <v>0</v>
      </c>
      <c r="CJ25" s="63">
        <f t="shared" si="23"/>
        <v>0</v>
      </c>
      <c r="CK25" s="63">
        <f t="shared" si="24"/>
        <v>0</v>
      </c>
      <c r="CL25" s="63">
        <f t="shared" si="25"/>
        <v>0</v>
      </c>
      <c r="CM25" s="63">
        <f t="shared" si="26"/>
        <v>0</v>
      </c>
      <c r="CN25" s="63">
        <f t="shared" si="27"/>
        <v>0</v>
      </c>
      <c r="CO25" s="63">
        <f t="shared" si="28"/>
        <v>0</v>
      </c>
      <c r="CP25" s="63">
        <f t="shared" si="29"/>
        <v>0</v>
      </c>
      <c r="CQ25" s="63">
        <f t="shared" si="30"/>
        <v>0</v>
      </c>
      <c r="CR25" s="63">
        <f t="shared" si="31"/>
        <v>0</v>
      </c>
      <c r="CS25" s="63">
        <f t="shared" si="32"/>
        <v>0</v>
      </c>
      <c r="CT25" s="63">
        <f t="shared" si="33"/>
        <v>0</v>
      </c>
      <c r="CU25" s="63">
        <f t="shared" si="34"/>
        <v>0</v>
      </c>
      <c r="CV25" s="63">
        <f t="shared" si="35"/>
        <v>0</v>
      </c>
      <c r="CW25" s="63">
        <f t="shared" si="36"/>
        <v>1</v>
      </c>
      <c r="CX25" s="63">
        <f t="shared" si="37"/>
        <v>1</v>
      </c>
    </row>
    <row r="26" spans="1:102" s="5" customFormat="1" ht="26.25" x14ac:dyDescent="0.4">
      <c r="A26" s="185" t="s">
        <v>74</v>
      </c>
      <c r="B26" s="186">
        <v>44640</v>
      </c>
      <c r="C26" s="14"/>
      <c r="D26" s="14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249"/>
      <c r="Q26" s="151"/>
      <c r="R26" s="151"/>
      <c r="S26" s="151"/>
      <c r="T26" s="151"/>
      <c r="U26" s="151"/>
      <c r="V26" s="249"/>
      <c r="W26" s="185"/>
      <c r="X26" s="185"/>
      <c r="Y26" s="113"/>
      <c r="Z26" s="113"/>
      <c r="AA26" s="113"/>
      <c r="AB26" s="113"/>
      <c r="AC26" s="83"/>
      <c r="AD26" s="185"/>
      <c r="AE26" s="185"/>
      <c r="AF26" s="185"/>
      <c r="AG26" s="185"/>
      <c r="AH26" s="185"/>
      <c r="AI26" s="185"/>
      <c r="AJ26" s="151"/>
      <c r="AK26" s="113"/>
      <c r="AL26" s="113"/>
      <c r="AM26" s="82"/>
      <c r="AN26" s="14"/>
      <c r="AO26" s="14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4"/>
      <c r="BA26" s="114"/>
      <c r="BB26" s="113"/>
      <c r="BC26" s="113"/>
      <c r="BD26" s="113"/>
      <c r="BE26" s="113"/>
      <c r="BF26" s="113"/>
      <c r="BG26" s="108"/>
      <c r="BH26" s="113"/>
      <c r="BI26" s="113"/>
      <c r="BJ26" s="113"/>
      <c r="BK26" s="115"/>
      <c r="BM26" s="63">
        <f t="shared" si="0"/>
        <v>0</v>
      </c>
      <c r="BN26" s="63">
        <f t="shared" si="1"/>
        <v>0</v>
      </c>
      <c r="BO26" s="63">
        <f t="shared" si="2"/>
        <v>0</v>
      </c>
      <c r="BP26" s="63">
        <f t="shared" si="3"/>
        <v>0</v>
      </c>
      <c r="BQ26" s="63">
        <f t="shared" si="4"/>
        <v>0</v>
      </c>
      <c r="BR26" s="63">
        <f t="shared" si="5"/>
        <v>0</v>
      </c>
      <c r="BS26" s="63">
        <f t="shared" si="6"/>
        <v>0</v>
      </c>
      <c r="BT26" s="63">
        <f t="shared" si="7"/>
        <v>0</v>
      </c>
      <c r="BU26" s="63">
        <f t="shared" si="8"/>
        <v>0</v>
      </c>
      <c r="BV26" s="63">
        <f t="shared" si="9"/>
        <v>0</v>
      </c>
      <c r="BW26" s="63">
        <f t="shared" si="10"/>
        <v>0</v>
      </c>
      <c r="BX26" s="63">
        <f t="shared" si="11"/>
        <v>0</v>
      </c>
      <c r="BY26" s="63">
        <f t="shared" si="12"/>
        <v>0</v>
      </c>
      <c r="BZ26" s="63">
        <f t="shared" si="13"/>
        <v>0</v>
      </c>
      <c r="CA26" s="63">
        <f t="shared" si="14"/>
        <v>0</v>
      </c>
      <c r="CB26" s="63">
        <f t="shared" si="15"/>
        <v>0</v>
      </c>
      <c r="CC26" s="63">
        <f t="shared" si="16"/>
        <v>0</v>
      </c>
      <c r="CD26" s="63">
        <f t="shared" si="17"/>
        <v>0</v>
      </c>
      <c r="CE26" s="63">
        <f t="shared" si="18"/>
        <v>0</v>
      </c>
      <c r="CF26" s="63">
        <f t="shared" si="19"/>
        <v>0</v>
      </c>
      <c r="CG26" s="63">
        <f t="shared" si="20"/>
        <v>0</v>
      </c>
      <c r="CH26" s="63">
        <f t="shared" si="21"/>
        <v>0</v>
      </c>
      <c r="CI26" s="63">
        <f t="shared" si="22"/>
        <v>0</v>
      </c>
      <c r="CJ26" s="63">
        <f t="shared" si="23"/>
        <v>0</v>
      </c>
      <c r="CK26" s="63">
        <f t="shared" si="24"/>
        <v>0</v>
      </c>
      <c r="CL26" s="63">
        <f t="shared" si="25"/>
        <v>0</v>
      </c>
      <c r="CM26" s="63">
        <f t="shared" si="26"/>
        <v>0</v>
      </c>
      <c r="CN26" s="63">
        <f t="shared" si="27"/>
        <v>0</v>
      </c>
      <c r="CO26" s="63">
        <f t="shared" si="28"/>
        <v>0</v>
      </c>
      <c r="CP26" s="63">
        <f t="shared" si="29"/>
        <v>0</v>
      </c>
      <c r="CQ26" s="63">
        <f t="shared" si="30"/>
        <v>0</v>
      </c>
      <c r="CR26" s="63">
        <f t="shared" si="31"/>
        <v>0</v>
      </c>
      <c r="CS26" s="63">
        <f t="shared" si="32"/>
        <v>0</v>
      </c>
      <c r="CT26" s="63">
        <f t="shared" si="33"/>
        <v>0</v>
      </c>
      <c r="CU26" s="63">
        <f t="shared" si="34"/>
        <v>0</v>
      </c>
      <c r="CV26" s="63">
        <f t="shared" si="35"/>
        <v>0</v>
      </c>
      <c r="CW26" s="63">
        <f t="shared" si="36"/>
        <v>0</v>
      </c>
      <c r="CX26" s="63">
        <f t="shared" si="37"/>
        <v>0</v>
      </c>
    </row>
    <row r="27" spans="1:102" ht="26.25" x14ac:dyDescent="0.25">
      <c r="A27" s="183" t="s">
        <v>67</v>
      </c>
      <c r="B27" s="184">
        <v>44641</v>
      </c>
      <c r="C27" s="13"/>
      <c r="D27" s="13"/>
      <c r="E27" s="198"/>
      <c r="F27" s="198"/>
      <c r="G27" s="198"/>
      <c r="H27" s="198"/>
      <c r="I27" s="198"/>
      <c r="J27" s="198"/>
      <c r="K27" s="198">
        <v>38</v>
      </c>
      <c r="L27" s="198"/>
      <c r="M27" s="151"/>
      <c r="N27" s="198"/>
      <c r="O27" s="198"/>
      <c r="P27" s="249"/>
      <c r="Q27" s="201">
        <v>23</v>
      </c>
      <c r="R27" s="201"/>
      <c r="S27" s="201"/>
      <c r="T27" s="198"/>
      <c r="U27" s="198"/>
      <c r="V27" s="249"/>
      <c r="W27" s="234">
        <v>17</v>
      </c>
      <c r="X27" s="234"/>
      <c r="Y27" s="112"/>
      <c r="Z27" s="198">
        <v>11</v>
      </c>
      <c r="AA27" s="103"/>
      <c r="AB27" s="103"/>
      <c r="AC27" s="83"/>
      <c r="AD27" s="234">
        <v>22</v>
      </c>
      <c r="AE27" s="234">
        <v>25</v>
      </c>
      <c r="AF27" s="234">
        <v>26</v>
      </c>
      <c r="AG27" s="234"/>
      <c r="AH27" s="234">
        <v>35</v>
      </c>
      <c r="AI27" s="234">
        <v>1</v>
      </c>
      <c r="AJ27" s="102">
        <v>13</v>
      </c>
      <c r="AK27" s="103"/>
      <c r="AL27" s="102">
        <v>6</v>
      </c>
      <c r="AM27" s="82"/>
      <c r="AN27" s="13"/>
      <c r="AO27" s="1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5"/>
      <c r="BA27" s="105"/>
      <c r="BB27" s="103"/>
      <c r="BC27" s="103"/>
      <c r="BD27" s="103"/>
      <c r="BE27" s="103"/>
      <c r="BF27" s="103"/>
      <c r="BG27" s="108"/>
      <c r="BH27" s="103">
        <v>2</v>
      </c>
      <c r="BI27" s="103">
        <v>9</v>
      </c>
      <c r="BJ27" s="103">
        <v>18</v>
      </c>
      <c r="BK27" s="112" t="s">
        <v>71</v>
      </c>
      <c r="BM27" s="63">
        <f t="shared" si="0"/>
        <v>1</v>
      </c>
      <c r="BN27" s="63">
        <f t="shared" si="1"/>
        <v>1</v>
      </c>
      <c r="BO27" s="63">
        <f t="shared" si="2"/>
        <v>0</v>
      </c>
      <c r="BP27" s="63">
        <f t="shared" si="3"/>
        <v>0</v>
      </c>
      <c r="BQ27" s="63">
        <f t="shared" si="4"/>
        <v>0</v>
      </c>
      <c r="BR27" s="63">
        <f t="shared" si="5"/>
        <v>1</v>
      </c>
      <c r="BS27" s="63">
        <f t="shared" si="6"/>
        <v>0</v>
      </c>
      <c r="BT27" s="63">
        <f t="shared" si="7"/>
        <v>0</v>
      </c>
      <c r="BU27" s="63">
        <f t="shared" si="8"/>
        <v>1</v>
      </c>
      <c r="BV27" s="63">
        <f t="shared" si="9"/>
        <v>0</v>
      </c>
      <c r="BW27" s="63">
        <f t="shared" si="10"/>
        <v>1</v>
      </c>
      <c r="BX27" s="63">
        <f t="shared" si="11"/>
        <v>0</v>
      </c>
      <c r="BY27" s="63">
        <f t="shared" si="12"/>
        <v>1</v>
      </c>
      <c r="BZ27" s="63">
        <f t="shared" si="13"/>
        <v>0</v>
      </c>
      <c r="CA27" s="63">
        <f t="shared" si="14"/>
        <v>0</v>
      </c>
      <c r="CB27" s="63">
        <f t="shared" si="15"/>
        <v>0</v>
      </c>
      <c r="CC27" s="63">
        <f t="shared" si="16"/>
        <v>1</v>
      </c>
      <c r="CD27" s="63">
        <f t="shared" si="17"/>
        <v>1</v>
      </c>
      <c r="CE27" s="63">
        <f t="shared" si="18"/>
        <v>0</v>
      </c>
      <c r="CF27" s="63">
        <f t="shared" si="19"/>
        <v>0</v>
      </c>
      <c r="CG27" s="63">
        <f t="shared" si="20"/>
        <v>0</v>
      </c>
      <c r="CH27" s="63">
        <f t="shared" si="21"/>
        <v>1</v>
      </c>
      <c r="CI27" s="63">
        <f t="shared" si="22"/>
        <v>1</v>
      </c>
      <c r="CJ27" s="63">
        <f t="shared" si="23"/>
        <v>0</v>
      </c>
      <c r="CK27" s="63">
        <f t="shared" si="24"/>
        <v>1</v>
      </c>
      <c r="CL27" s="63">
        <f t="shared" si="25"/>
        <v>1</v>
      </c>
      <c r="CM27" s="63">
        <f t="shared" si="26"/>
        <v>0</v>
      </c>
      <c r="CN27" s="63">
        <f t="shared" si="27"/>
        <v>0</v>
      </c>
      <c r="CO27" s="63">
        <f t="shared" si="28"/>
        <v>0</v>
      </c>
      <c r="CP27" s="63">
        <f t="shared" si="29"/>
        <v>0</v>
      </c>
      <c r="CQ27" s="63">
        <f t="shared" si="30"/>
        <v>0</v>
      </c>
      <c r="CR27" s="63">
        <f t="shared" si="31"/>
        <v>0</v>
      </c>
      <c r="CS27" s="63">
        <f t="shared" si="32"/>
        <v>0</v>
      </c>
      <c r="CT27" s="63">
        <f t="shared" si="33"/>
        <v>0</v>
      </c>
      <c r="CU27" s="63">
        <f t="shared" si="34"/>
        <v>1</v>
      </c>
      <c r="CV27" s="63">
        <f t="shared" si="35"/>
        <v>0</v>
      </c>
      <c r="CW27" s="63">
        <f t="shared" si="36"/>
        <v>0</v>
      </c>
      <c r="CX27" s="63">
        <f t="shared" si="37"/>
        <v>1</v>
      </c>
    </row>
    <row r="28" spans="1:102" ht="26.25" x14ac:dyDescent="0.4">
      <c r="A28" s="183" t="s">
        <v>68</v>
      </c>
      <c r="B28" s="184">
        <v>44642</v>
      </c>
      <c r="C28" s="13"/>
      <c r="D28" s="13"/>
      <c r="E28" s="198"/>
      <c r="F28" s="198"/>
      <c r="G28" s="198"/>
      <c r="H28" s="198"/>
      <c r="I28" s="198"/>
      <c r="J28" s="198"/>
      <c r="K28" s="198">
        <v>38</v>
      </c>
      <c r="L28" s="198"/>
      <c r="M28" s="151"/>
      <c r="N28" s="198"/>
      <c r="O28" s="198"/>
      <c r="P28" s="249"/>
      <c r="Q28" s="198">
        <v>23</v>
      </c>
      <c r="R28" s="198"/>
      <c r="S28" s="198"/>
      <c r="T28" s="198"/>
      <c r="U28" s="198"/>
      <c r="V28" s="249"/>
      <c r="W28" s="234">
        <v>17</v>
      </c>
      <c r="X28" s="234"/>
      <c r="Y28" s="103"/>
      <c r="Z28" s="198">
        <v>11</v>
      </c>
      <c r="AA28" s="103"/>
      <c r="AB28" s="103"/>
      <c r="AC28" s="83"/>
      <c r="AD28" s="234">
        <v>22</v>
      </c>
      <c r="AE28" s="234">
        <v>25</v>
      </c>
      <c r="AF28" s="234">
        <v>26</v>
      </c>
      <c r="AG28" s="234"/>
      <c r="AH28" s="234">
        <v>35</v>
      </c>
      <c r="AI28" s="234">
        <v>1</v>
      </c>
      <c r="AJ28" s="198">
        <v>13</v>
      </c>
      <c r="AK28" s="103"/>
      <c r="AL28" s="102">
        <v>6</v>
      </c>
      <c r="AM28" s="82"/>
      <c r="AN28" s="13"/>
      <c r="AO28" s="1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5"/>
      <c r="BA28" s="105"/>
      <c r="BB28" s="103"/>
      <c r="BC28" s="103"/>
      <c r="BD28" s="103"/>
      <c r="BE28" s="103"/>
      <c r="BF28" s="103"/>
      <c r="BG28" s="108"/>
      <c r="BH28" s="103"/>
      <c r="BI28" s="103"/>
      <c r="BJ28" s="103"/>
      <c r="BK28" s="109"/>
      <c r="BM28" s="63">
        <f t="shared" si="0"/>
        <v>1</v>
      </c>
      <c r="BN28" s="63">
        <f t="shared" si="1"/>
        <v>0</v>
      </c>
      <c r="BO28" s="63">
        <f t="shared" si="2"/>
        <v>0</v>
      </c>
      <c r="BP28" s="63">
        <f t="shared" si="3"/>
        <v>0</v>
      </c>
      <c r="BQ28" s="63">
        <f t="shared" si="4"/>
        <v>0</v>
      </c>
      <c r="BR28" s="63">
        <f t="shared" si="5"/>
        <v>1</v>
      </c>
      <c r="BS28" s="63">
        <f t="shared" si="6"/>
        <v>0</v>
      </c>
      <c r="BT28" s="63">
        <f t="shared" si="7"/>
        <v>0</v>
      </c>
      <c r="BU28" s="63">
        <f t="shared" si="8"/>
        <v>0</v>
      </c>
      <c r="BV28" s="63">
        <f t="shared" si="9"/>
        <v>0</v>
      </c>
      <c r="BW28" s="63">
        <f t="shared" si="10"/>
        <v>1</v>
      </c>
      <c r="BX28" s="63">
        <f t="shared" si="11"/>
        <v>0</v>
      </c>
      <c r="BY28" s="63">
        <f t="shared" si="12"/>
        <v>1</v>
      </c>
      <c r="BZ28" s="63">
        <f t="shared" si="13"/>
        <v>0</v>
      </c>
      <c r="CA28" s="63">
        <f t="shared" si="14"/>
        <v>0</v>
      </c>
      <c r="CB28" s="63">
        <f t="shared" si="15"/>
        <v>0</v>
      </c>
      <c r="CC28" s="63">
        <f t="shared" si="16"/>
        <v>1</v>
      </c>
      <c r="CD28" s="63">
        <f t="shared" si="17"/>
        <v>0</v>
      </c>
      <c r="CE28" s="63">
        <f t="shared" si="18"/>
        <v>0</v>
      </c>
      <c r="CF28" s="63">
        <f t="shared" si="19"/>
        <v>0</v>
      </c>
      <c r="CG28" s="63">
        <f t="shared" si="20"/>
        <v>0</v>
      </c>
      <c r="CH28" s="63">
        <f t="shared" si="21"/>
        <v>1</v>
      </c>
      <c r="CI28" s="63">
        <f t="shared" si="22"/>
        <v>1</v>
      </c>
      <c r="CJ28" s="63">
        <f t="shared" si="23"/>
        <v>0</v>
      </c>
      <c r="CK28" s="63">
        <f t="shared" si="24"/>
        <v>1</v>
      </c>
      <c r="CL28" s="63">
        <f t="shared" si="25"/>
        <v>1</v>
      </c>
      <c r="CM28" s="63">
        <f t="shared" si="26"/>
        <v>0</v>
      </c>
      <c r="CN28" s="63">
        <f t="shared" si="27"/>
        <v>0</v>
      </c>
      <c r="CO28" s="63">
        <f t="shared" si="28"/>
        <v>0</v>
      </c>
      <c r="CP28" s="63">
        <f t="shared" si="29"/>
        <v>0</v>
      </c>
      <c r="CQ28" s="63">
        <f t="shared" si="30"/>
        <v>0</v>
      </c>
      <c r="CR28" s="63">
        <f t="shared" si="31"/>
        <v>0</v>
      </c>
      <c r="CS28" s="63">
        <f t="shared" si="32"/>
        <v>0</v>
      </c>
      <c r="CT28" s="63">
        <f t="shared" si="33"/>
        <v>0</v>
      </c>
      <c r="CU28" s="63">
        <f t="shared" si="34"/>
        <v>1</v>
      </c>
      <c r="CV28" s="63">
        <f t="shared" si="35"/>
        <v>0</v>
      </c>
      <c r="CW28" s="63">
        <f t="shared" si="36"/>
        <v>0</v>
      </c>
      <c r="CX28" s="63">
        <f t="shared" si="37"/>
        <v>1</v>
      </c>
    </row>
    <row r="29" spans="1:102" ht="26.25" x14ac:dyDescent="0.4">
      <c r="A29" s="183" t="s">
        <v>69</v>
      </c>
      <c r="B29" s="184">
        <v>44643</v>
      </c>
      <c r="C29" s="20"/>
      <c r="D29" s="20"/>
      <c r="E29" s="201"/>
      <c r="F29" s="201"/>
      <c r="G29" s="201"/>
      <c r="H29" s="201"/>
      <c r="I29" s="201"/>
      <c r="J29" s="201"/>
      <c r="K29" s="201">
        <v>38</v>
      </c>
      <c r="L29" s="198"/>
      <c r="M29" s="151"/>
      <c r="N29" s="201"/>
      <c r="O29" s="201"/>
      <c r="P29" s="250"/>
      <c r="Q29" s="198">
        <v>23</v>
      </c>
      <c r="R29" s="198"/>
      <c r="S29" s="198"/>
      <c r="T29" s="201"/>
      <c r="U29" s="201"/>
      <c r="V29" s="250"/>
      <c r="W29" s="198">
        <v>17</v>
      </c>
      <c r="X29" s="103"/>
      <c r="Y29" s="104"/>
      <c r="Z29" s="201">
        <v>11</v>
      </c>
      <c r="AA29" s="104"/>
      <c r="AB29" s="104"/>
      <c r="AC29" s="87"/>
      <c r="AD29" s="234">
        <v>22</v>
      </c>
      <c r="AE29" s="234">
        <v>25</v>
      </c>
      <c r="AF29" s="234">
        <v>26</v>
      </c>
      <c r="AG29" s="103"/>
      <c r="AH29" s="198">
        <v>35</v>
      </c>
      <c r="AI29" s="234">
        <v>1</v>
      </c>
      <c r="AJ29" s="198">
        <v>13</v>
      </c>
      <c r="AK29" s="103"/>
      <c r="AL29" s="102">
        <v>6</v>
      </c>
      <c r="AM29" s="86"/>
      <c r="AN29" s="13"/>
      <c r="AO29" s="1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5"/>
      <c r="BA29" s="105"/>
      <c r="BB29" s="103"/>
      <c r="BC29" s="103"/>
      <c r="BD29" s="103">
        <v>5</v>
      </c>
      <c r="BE29" s="103">
        <v>8</v>
      </c>
      <c r="BF29" s="103">
        <v>12</v>
      </c>
      <c r="BG29" s="108"/>
      <c r="BH29" s="103"/>
      <c r="BI29" s="103"/>
      <c r="BJ29" s="103"/>
      <c r="BK29" s="111"/>
      <c r="BM29" s="63">
        <f t="shared" si="0"/>
        <v>1</v>
      </c>
      <c r="BN29" s="63">
        <f t="shared" si="1"/>
        <v>0</v>
      </c>
      <c r="BO29" s="63">
        <f t="shared" si="2"/>
        <v>0</v>
      </c>
      <c r="BP29" s="63">
        <f t="shared" si="3"/>
        <v>0</v>
      </c>
      <c r="BQ29" s="63">
        <f t="shared" si="4"/>
        <v>1</v>
      </c>
      <c r="BR29" s="63">
        <f t="shared" si="5"/>
        <v>1</v>
      </c>
      <c r="BS29" s="63">
        <f t="shared" si="6"/>
        <v>0</v>
      </c>
      <c r="BT29" s="63">
        <f t="shared" si="7"/>
        <v>1</v>
      </c>
      <c r="BU29" s="63">
        <f t="shared" si="8"/>
        <v>0</v>
      </c>
      <c r="BV29" s="63">
        <f t="shared" si="9"/>
        <v>0</v>
      </c>
      <c r="BW29" s="63">
        <f t="shared" si="10"/>
        <v>1</v>
      </c>
      <c r="BX29" s="63">
        <f t="shared" si="11"/>
        <v>1</v>
      </c>
      <c r="BY29" s="63">
        <f t="shared" si="12"/>
        <v>1</v>
      </c>
      <c r="BZ29" s="63">
        <f t="shared" si="13"/>
        <v>0</v>
      </c>
      <c r="CA29" s="63">
        <f t="shared" si="14"/>
        <v>0</v>
      </c>
      <c r="CB29" s="63">
        <f t="shared" si="15"/>
        <v>0</v>
      </c>
      <c r="CC29" s="63">
        <f t="shared" si="16"/>
        <v>1</v>
      </c>
      <c r="CD29" s="63">
        <f t="shared" si="17"/>
        <v>0</v>
      </c>
      <c r="CE29" s="63">
        <f t="shared" si="18"/>
        <v>0</v>
      </c>
      <c r="CF29" s="63">
        <f t="shared" si="19"/>
        <v>0</v>
      </c>
      <c r="CG29" s="63">
        <f t="shared" si="20"/>
        <v>0</v>
      </c>
      <c r="CH29" s="63">
        <f t="shared" si="21"/>
        <v>1</v>
      </c>
      <c r="CI29" s="63">
        <f t="shared" si="22"/>
        <v>1</v>
      </c>
      <c r="CJ29" s="63">
        <f t="shared" si="23"/>
        <v>0</v>
      </c>
      <c r="CK29" s="63">
        <f t="shared" si="24"/>
        <v>1</v>
      </c>
      <c r="CL29" s="63">
        <f t="shared" si="25"/>
        <v>1</v>
      </c>
      <c r="CM29" s="63">
        <f t="shared" si="26"/>
        <v>0</v>
      </c>
      <c r="CN29" s="63">
        <f t="shared" si="27"/>
        <v>0</v>
      </c>
      <c r="CO29" s="63">
        <f t="shared" si="28"/>
        <v>0</v>
      </c>
      <c r="CP29" s="63">
        <f t="shared" si="29"/>
        <v>0</v>
      </c>
      <c r="CQ29" s="63">
        <f t="shared" si="30"/>
        <v>0</v>
      </c>
      <c r="CR29" s="63">
        <f t="shared" si="31"/>
        <v>0</v>
      </c>
      <c r="CS29" s="63">
        <f t="shared" si="32"/>
        <v>0</v>
      </c>
      <c r="CT29" s="63">
        <f t="shared" si="33"/>
        <v>0</v>
      </c>
      <c r="CU29" s="63">
        <f t="shared" si="34"/>
        <v>1</v>
      </c>
      <c r="CV29" s="63">
        <f t="shared" si="35"/>
        <v>0</v>
      </c>
      <c r="CW29" s="63">
        <f t="shared" si="36"/>
        <v>0</v>
      </c>
      <c r="CX29" s="63">
        <f t="shared" si="37"/>
        <v>1</v>
      </c>
    </row>
    <row r="30" spans="1:102" ht="26.25" x14ac:dyDescent="0.25">
      <c r="A30" s="183" t="s">
        <v>70</v>
      </c>
      <c r="B30" s="184">
        <v>44644</v>
      </c>
      <c r="C30" s="13"/>
      <c r="D30" s="13"/>
      <c r="E30" s="198"/>
      <c r="F30" s="198"/>
      <c r="G30" s="198"/>
      <c r="H30" s="198"/>
      <c r="I30" s="198"/>
      <c r="J30" s="198"/>
      <c r="K30" s="198"/>
      <c r="L30" s="198"/>
      <c r="M30" s="151"/>
      <c r="N30" s="198"/>
      <c r="O30" s="198"/>
      <c r="P30" s="249"/>
      <c r="Q30" s="201">
        <v>24</v>
      </c>
      <c r="R30" s="201"/>
      <c r="S30" s="201"/>
      <c r="T30" s="198"/>
      <c r="U30" s="198"/>
      <c r="V30" s="249"/>
      <c r="W30" s="234">
        <v>20</v>
      </c>
      <c r="X30" s="234">
        <v>36</v>
      </c>
      <c r="Y30" s="103"/>
      <c r="Z30" s="103"/>
      <c r="AA30" s="103"/>
      <c r="AB30" s="103"/>
      <c r="AC30" s="83"/>
      <c r="AD30" s="234">
        <v>22</v>
      </c>
      <c r="AE30" s="234">
        <v>25</v>
      </c>
      <c r="AF30" s="234">
        <v>26</v>
      </c>
      <c r="AG30" s="234"/>
      <c r="AH30" s="234">
        <v>35</v>
      </c>
      <c r="AI30" s="234">
        <v>1</v>
      </c>
      <c r="AJ30" s="198">
        <v>13</v>
      </c>
      <c r="AK30" s="103"/>
      <c r="AL30" s="102">
        <v>6</v>
      </c>
      <c r="AM30" s="82"/>
      <c r="AN30" s="13"/>
      <c r="AO30" s="1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5"/>
      <c r="BA30" s="105"/>
      <c r="BB30" s="103"/>
      <c r="BC30" s="103"/>
      <c r="BD30" s="103"/>
      <c r="BE30" s="103"/>
      <c r="BF30" s="103"/>
      <c r="BG30" s="108"/>
      <c r="BH30" s="103">
        <v>5</v>
      </c>
      <c r="BI30" s="103">
        <v>8</v>
      </c>
      <c r="BJ30" s="103">
        <v>12</v>
      </c>
      <c r="BK30" s="112" t="s">
        <v>71</v>
      </c>
      <c r="BM30" s="63">
        <f t="shared" si="0"/>
        <v>1</v>
      </c>
      <c r="BN30" s="63">
        <f t="shared" si="1"/>
        <v>0</v>
      </c>
      <c r="BO30" s="63">
        <f t="shared" si="2"/>
        <v>0</v>
      </c>
      <c r="BP30" s="63">
        <f t="shared" si="3"/>
        <v>0</v>
      </c>
      <c r="BQ30" s="63">
        <f t="shared" si="4"/>
        <v>1</v>
      </c>
      <c r="BR30" s="63">
        <f t="shared" si="5"/>
        <v>1</v>
      </c>
      <c r="BS30" s="63">
        <f t="shared" si="6"/>
        <v>0</v>
      </c>
      <c r="BT30" s="63">
        <f t="shared" si="7"/>
        <v>1</v>
      </c>
      <c r="BU30" s="63">
        <f t="shared" si="8"/>
        <v>0</v>
      </c>
      <c r="BV30" s="63">
        <f t="shared" si="9"/>
        <v>0</v>
      </c>
      <c r="BW30" s="63">
        <f t="shared" si="10"/>
        <v>0</v>
      </c>
      <c r="BX30" s="63">
        <f t="shared" si="11"/>
        <v>1</v>
      </c>
      <c r="BY30" s="63">
        <f t="shared" si="12"/>
        <v>1</v>
      </c>
      <c r="BZ30" s="63">
        <f t="shared" si="13"/>
        <v>0</v>
      </c>
      <c r="CA30" s="63">
        <f t="shared" si="14"/>
        <v>0</v>
      </c>
      <c r="CB30" s="63">
        <f t="shared" si="15"/>
        <v>0</v>
      </c>
      <c r="CC30" s="63">
        <f t="shared" si="16"/>
        <v>0</v>
      </c>
      <c r="CD30" s="63">
        <f t="shared" si="17"/>
        <v>0</v>
      </c>
      <c r="CE30" s="63">
        <f t="shared" si="18"/>
        <v>0</v>
      </c>
      <c r="CF30" s="63">
        <f t="shared" si="19"/>
        <v>1</v>
      </c>
      <c r="CG30" s="63">
        <f t="shared" si="20"/>
        <v>0</v>
      </c>
      <c r="CH30" s="63">
        <f t="shared" si="21"/>
        <v>1</v>
      </c>
      <c r="CI30" s="63">
        <f t="shared" si="22"/>
        <v>0</v>
      </c>
      <c r="CJ30" s="63">
        <f t="shared" si="23"/>
        <v>1</v>
      </c>
      <c r="CK30" s="63">
        <f t="shared" si="24"/>
        <v>1</v>
      </c>
      <c r="CL30" s="63">
        <f t="shared" si="25"/>
        <v>1</v>
      </c>
      <c r="CM30" s="63">
        <f t="shared" si="26"/>
        <v>0</v>
      </c>
      <c r="CN30" s="63">
        <f t="shared" si="27"/>
        <v>0</v>
      </c>
      <c r="CO30" s="63">
        <f t="shared" si="28"/>
        <v>0</v>
      </c>
      <c r="CP30" s="63">
        <f t="shared" si="29"/>
        <v>0</v>
      </c>
      <c r="CQ30" s="63">
        <f t="shared" si="30"/>
        <v>0</v>
      </c>
      <c r="CR30" s="63">
        <f t="shared" si="31"/>
        <v>0</v>
      </c>
      <c r="CS30" s="63">
        <f t="shared" si="32"/>
        <v>0</v>
      </c>
      <c r="CT30" s="63">
        <f t="shared" si="33"/>
        <v>0</v>
      </c>
      <c r="CU30" s="63">
        <f t="shared" si="34"/>
        <v>1</v>
      </c>
      <c r="CV30" s="63">
        <f t="shared" si="35"/>
        <v>1</v>
      </c>
      <c r="CW30" s="63">
        <f t="shared" si="36"/>
        <v>0</v>
      </c>
      <c r="CX30" s="63">
        <f t="shared" si="37"/>
        <v>0</v>
      </c>
    </row>
    <row r="31" spans="1:102" ht="26.25" x14ac:dyDescent="0.4">
      <c r="A31" s="183" t="s">
        <v>72</v>
      </c>
      <c r="B31" s="184">
        <v>44645</v>
      </c>
      <c r="C31" s="13"/>
      <c r="D31" s="13"/>
      <c r="E31" s="198"/>
      <c r="F31" s="198"/>
      <c r="G31" s="198"/>
      <c r="H31" s="198"/>
      <c r="I31" s="198"/>
      <c r="J31" s="198"/>
      <c r="K31" s="198"/>
      <c r="L31" s="198"/>
      <c r="M31" s="151"/>
      <c r="N31" s="198"/>
      <c r="O31" s="198"/>
      <c r="P31" s="249"/>
      <c r="Q31" s="198">
        <v>24</v>
      </c>
      <c r="R31" s="198"/>
      <c r="S31" s="198"/>
      <c r="T31" s="198"/>
      <c r="U31" s="198"/>
      <c r="V31" s="249"/>
      <c r="W31" s="234">
        <v>20</v>
      </c>
      <c r="X31" s="234">
        <v>36</v>
      </c>
      <c r="Y31" s="103"/>
      <c r="Z31" s="103"/>
      <c r="AA31" s="103"/>
      <c r="AB31" s="103"/>
      <c r="AC31" s="83"/>
      <c r="AD31" s="234">
        <v>22</v>
      </c>
      <c r="AE31" s="234">
        <v>25</v>
      </c>
      <c r="AF31" s="234">
        <v>26</v>
      </c>
      <c r="AG31" s="234"/>
      <c r="AH31" s="234">
        <v>35</v>
      </c>
      <c r="AI31" s="234">
        <v>1</v>
      </c>
      <c r="AJ31" s="198">
        <v>13</v>
      </c>
      <c r="AK31" s="103"/>
      <c r="AL31" s="102">
        <v>6</v>
      </c>
      <c r="AM31" s="82"/>
      <c r="AN31" s="13"/>
      <c r="AO31" s="1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5"/>
      <c r="BA31" s="105"/>
      <c r="BB31" s="103"/>
      <c r="BC31" s="103"/>
      <c r="BD31" s="103"/>
      <c r="BE31" s="103"/>
      <c r="BF31" s="103"/>
      <c r="BG31" s="108"/>
      <c r="BH31" s="103"/>
      <c r="BI31" s="103"/>
      <c r="BJ31" s="103"/>
      <c r="BK31" s="109"/>
      <c r="BM31" s="63">
        <f t="shared" si="0"/>
        <v>1</v>
      </c>
      <c r="BN31" s="63">
        <f t="shared" si="1"/>
        <v>0</v>
      </c>
      <c r="BO31" s="63">
        <f t="shared" si="2"/>
        <v>0</v>
      </c>
      <c r="BP31" s="63">
        <f t="shared" si="3"/>
        <v>0</v>
      </c>
      <c r="BQ31" s="63">
        <f t="shared" si="4"/>
        <v>0</v>
      </c>
      <c r="BR31" s="63">
        <f t="shared" si="5"/>
        <v>1</v>
      </c>
      <c r="BS31" s="63">
        <f t="shared" si="6"/>
        <v>0</v>
      </c>
      <c r="BT31" s="63">
        <f t="shared" si="7"/>
        <v>0</v>
      </c>
      <c r="BU31" s="63">
        <f t="shared" si="8"/>
        <v>0</v>
      </c>
      <c r="BV31" s="63">
        <f t="shared" si="9"/>
        <v>0</v>
      </c>
      <c r="BW31" s="63">
        <f t="shared" si="10"/>
        <v>0</v>
      </c>
      <c r="BX31" s="63">
        <f t="shared" si="11"/>
        <v>0</v>
      </c>
      <c r="BY31" s="63">
        <f t="shared" si="12"/>
        <v>1</v>
      </c>
      <c r="BZ31" s="63">
        <f t="shared" si="13"/>
        <v>0</v>
      </c>
      <c r="CA31" s="63">
        <f t="shared" si="14"/>
        <v>0</v>
      </c>
      <c r="CB31" s="63">
        <f t="shared" si="15"/>
        <v>0</v>
      </c>
      <c r="CC31" s="63">
        <f t="shared" si="16"/>
        <v>0</v>
      </c>
      <c r="CD31" s="63">
        <f t="shared" si="17"/>
        <v>0</v>
      </c>
      <c r="CE31" s="63">
        <f t="shared" si="18"/>
        <v>0</v>
      </c>
      <c r="CF31" s="63">
        <f t="shared" si="19"/>
        <v>1</v>
      </c>
      <c r="CG31" s="63">
        <f t="shared" si="20"/>
        <v>0</v>
      </c>
      <c r="CH31" s="63">
        <f t="shared" si="21"/>
        <v>1</v>
      </c>
      <c r="CI31" s="63">
        <f t="shared" si="22"/>
        <v>0</v>
      </c>
      <c r="CJ31" s="63">
        <f t="shared" si="23"/>
        <v>1</v>
      </c>
      <c r="CK31" s="63">
        <f t="shared" si="24"/>
        <v>1</v>
      </c>
      <c r="CL31" s="63">
        <f t="shared" si="25"/>
        <v>1</v>
      </c>
      <c r="CM31" s="63">
        <f t="shared" si="26"/>
        <v>0</v>
      </c>
      <c r="CN31" s="63">
        <f t="shared" si="27"/>
        <v>0</v>
      </c>
      <c r="CO31" s="63">
        <f t="shared" si="28"/>
        <v>0</v>
      </c>
      <c r="CP31" s="63">
        <f t="shared" si="29"/>
        <v>0</v>
      </c>
      <c r="CQ31" s="63">
        <f t="shared" si="30"/>
        <v>0</v>
      </c>
      <c r="CR31" s="63">
        <f t="shared" si="31"/>
        <v>0</v>
      </c>
      <c r="CS31" s="63">
        <f t="shared" si="32"/>
        <v>0</v>
      </c>
      <c r="CT31" s="63">
        <f t="shared" si="33"/>
        <v>0</v>
      </c>
      <c r="CU31" s="63">
        <f t="shared" si="34"/>
        <v>1</v>
      </c>
      <c r="CV31" s="63">
        <f t="shared" si="35"/>
        <v>1</v>
      </c>
      <c r="CW31" s="63">
        <f t="shared" si="36"/>
        <v>0</v>
      </c>
      <c r="CX31" s="63">
        <f t="shared" si="37"/>
        <v>0</v>
      </c>
    </row>
    <row r="32" spans="1:102" ht="26.25" x14ac:dyDescent="0.4">
      <c r="A32" s="183" t="s">
        <v>73</v>
      </c>
      <c r="B32" s="184">
        <v>44646</v>
      </c>
      <c r="C32" s="13"/>
      <c r="D32" s="13"/>
      <c r="E32" s="198"/>
      <c r="F32" s="198"/>
      <c r="G32" s="198"/>
      <c r="H32" s="198"/>
      <c r="I32" s="198"/>
      <c r="J32" s="198"/>
      <c r="K32" s="198"/>
      <c r="L32" s="198"/>
      <c r="M32" s="151"/>
      <c r="N32" s="198"/>
      <c r="O32" s="198"/>
      <c r="P32" s="249"/>
      <c r="Q32" s="198">
        <v>24</v>
      </c>
      <c r="R32" s="198"/>
      <c r="S32" s="198"/>
      <c r="T32" s="198"/>
      <c r="U32" s="198"/>
      <c r="V32" s="249"/>
      <c r="W32" s="234">
        <v>20</v>
      </c>
      <c r="X32" s="234">
        <v>36</v>
      </c>
      <c r="Y32" s="103"/>
      <c r="Z32" s="103"/>
      <c r="AA32" s="103"/>
      <c r="AB32" s="103"/>
      <c r="AC32" s="83"/>
      <c r="AD32" s="234"/>
      <c r="AE32" s="234"/>
      <c r="AF32" s="234"/>
      <c r="AG32" s="234"/>
      <c r="AH32" s="234"/>
      <c r="AI32" s="234"/>
      <c r="AJ32" s="198"/>
      <c r="AK32" s="103"/>
      <c r="AL32" s="103"/>
      <c r="AM32" s="82"/>
      <c r="AN32" s="13"/>
      <c r="AO32" s="1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5"/>
      <c r="BA32" s="105"/>
      <c r="BB32" s="103"/>
      <c r="BC32" s="103"/>
      <c r="BD32" s="103"/>
      <c r="BE32" s="103"/>
      <c r="BF32" s="103"/>
      <c r="BG32" s="108"/>
      <c r="BH32" s="103"/>
      <c r="BI32" s="103"/>
      <c r="BJ32" s="103"/>
      <c r="BK32" s="109"/>
      <c r="BM32" s="63">
        <f t="shared" si="0"/>
        <v>0</v>
      </c>
      <c r="BN32" s="63">
        <f t="shared" si="1"/>
        <v>0</v>
      </c>
      <c r="BO32" s="63">
        <f t="shared" si="2"/>
        <v>0</v>
      </c>
      <c r="BP32" s="63">
        <f t="shared" si="3"/>
        <v>0</v>
      </c>
      <c r="BQ32" s="63">
        <f t="shared" si="4"/>
        <v>0</v>
      </c>
      <c r="BR32" s="63">
        <f t="shared" si="5"/>
        <v>0</v>
      </c>
      <c r="BS32" s="63">
        <f t="shared" si="6"/>
        <v>0</v>
      </c>
      <c r="BT32" s="63">
        <f t="shared" si="7"/>
        <v>0</v>
      </c>
      <c r="BU32" s="63">
        <f t="shared" si="8"/>
        <v>0</v>
      </c>
      <c r="BV32" s="63">
        <f t="shared" si="9"/>
        <v>0</v>
      </c>
      <c r="BW32" s="63">
        <f t="shared" si="10"/>
        <v>0</v>
      </c>
      <c r="BX32" s="63">
        <f t="shared" si="11"/>
        <v>0</v>
      </c>
      <c r="BY32" s="63">
        <f t="shared" si="12"/>
        <v>0</v>
      </c>
      <c r="BZ32" s="63">
        <f t="shared" si="13"/>
        <v>0</v>
      </c>
      <c r="CA32" s="63">
        <f t="shared" si="14"/>
        <v>0</v>
      </c>
      <c r="CB32" s="63">
        <f t="shared" si="15"/>
        <v>0</v>
      </c>
      <c r="CC32" s="63">
        <f t="shared" si="16"/>
        <v>0</v>
      </c>
      <c r="CD32" s="63">
        <f t="shared" si="17"/>
        <v>0</v>
      </c>
      <c r="CE32" s="63">
        <f t="shared" si="18"/>
        <v>0</v>
      </c>
      <c r="CF32" s="63">
        <f t="shared" si="19"/>
        <v>1</v>
      </c>
      <c r="CG32" s="63">
        <f t="shared" si="20"/>
        <v>0</v>
      </c>
      <c r="CH32" s="63">
        <f t="shared" si="21"/>
        <v>0</v>
      </c>
      <c r="CI32" s="63">
        <f t="shared" si="22"/>
        <v>0</v>
      </c>
      <c r="CJ32" s="63">
        <f t="shared" si="23"/>
        <v>1</v>
      </c>
      <c r="CK32" s="63">
        <f t="shared" si="24"/>
        <v>0</v>
      </c>
      <c r="CL32" s="63">
        <f t="shared" si="25"/>
        <v>0</v>
      </c>
      <c r="CM32" s="63">
        <f t="shared" si="26"/>
        <v>0</v>
      </c>
      <c r="CN32" s="63">
        <f t="shared" si="27"/>
        <v>0</v>
      </c>
      <c r="CO32" s="63">
        <f t="shared" si="28"/>
        <v>0</v>
      </c>
      <c r="CP32" s="63">
        <f t="shared" si="29"/>
        <v>0</v>
      </c>
      <c r="CQ32" s="63">
        <f t="shared" si="30"/>
        <v>0</v>
      </c>
      <c r="CR32" s="63">
        <f t="shared" si="31"/>
        <v>0</v>
      </c>
      <c r="CS32" s="63">
        <f t="shared" si="32"/>
        <v>0</v>
      </c>
      <c r="CT32" s="63">
        <f t="shared" si="33"/>
        <v>0</v>
      </c>
      <c r="CU32" s="63">
        <f t="shared" si="34"/>
        <v>0</v>
      </c>
      <c r="CV32" s="63">
        <f t="shared" si="35"/>
        <v>1</v>
      </c>
      <c r="CW32" s="63">
        <f t="shared" si="36"/>
        <v>0</v>
      </c>
      <c r="CX32" s="63">
        <f t="shared" si="37"/>
        <v>0</v>
      </c>
    </row>
    <row r="33" spans="1:102" s="5" customFormat="1" ht="26.25" x14ac:dyDescent="0.4">
      <c r="A33" s="185" t="s">
        <v>74</v>
      </c>
      <c r="B33" s="186">
        <v>44647</v>
      </c>
      <c r="C33" s="14"/>
      <c r="D33" s="14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249"/>
      <c r="Q33" s="185"/>
      <c r="R33" s="185"/>
      <c r="S33" s="185"/>
      <c r="T33" s="151"/>
      <c r="U33" s="151"/>
      <c r="V33" s="249"/>
      <c r="W33" s="185"/>
      <c r="X33" s="185"/>
      <c r="Y33" s="113"/>
      <c r="Z33" s="113"/>
      <c r="AA33" s="113"/>
      <c r="AB33" s="113"/>
      <c r="AC33" s="83"/>
      <c r="AD33" s="185"/>
      <c r="AE33" s="185"/>
      <c r="AF33" s="185"/>
      <c r="AG33" s="185"/>
      <c r="AH33" s="185"/>
      <c r="AI33" s="185"/>
      <c r="AJ33" s="151"/>
      <c r="AK33" s="113"/>
      <c r="AL33" s="113"/>
      <c r="AM33" s="82"/>
      <c r="AN33" s="14"/>
      <c r="AO33" s="14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4"/>
      <c r="BA33" s="114"/>
      <c r="BB33" s="113"/>
      <c r="BC33" s="113"/>
      <c r="BD33" s="113"/>
      <c r="BE33" s="113"/>
      <c r="BF33" s="113"/>
      <c r="BG33" s="108"/>
      <c r="BH33" s="113"/>
      <c r="BI33" s="113"/>
      <c r="BJ33" s="113"/>
      <c r="BK33" s="115"/>
      <c r="BM33" s="63">
        <f t="shared" si="0"/>
        <v>0</v>
      </c>
      <c r="BN33" s="63">
        <f t="shared" si="1"/>
        <v>0</v>
      </c>
      <c r="BO33" s="63">
        <f t="shared" si="2"/>
        <v>0</v>
      </c>
      <c r="BP33" s="63">
        <f t="shared" si="3"/>
        <v>0</v>
      </c>
      <c r="BQ33" s="63">
        <f t="shared" si="4"/>
        <v>0</v>
      </c>
      <c r="BR33" s="63">
        <f t="shared" si="5"/>
        <v>0</v>
      </c>
      <c r="BS33" s="63">
        <f t="shared" si="6"/>
        <v>0</v>
      </c>
      <c r="BT33" s="63">
        <f t="shared" si="7"/>
        <v>0</v>
      </c>
      <c r="BU33" s="63">
        <f t="shared" si="8"/>
        <v>0</v>
      </c>
      <c r="BV33" s="63">
        <f t="shared" si="9"/>
        <v>0</v>
      </c>
      <c r="BW33" s="63">
        <f t="shared" si="10"/>
        <v>0</v>
      </c>
      <c r="BX33" s="63">
        <f t="shared" si="11"/>
        <v>0</v>
      </c>
      <c r="BY33" s="63">
        <f t="shared" si="12"/>
        <v>0</v>
      </c>
      <c r="BZ33" s="63">
        <f t="shared" si="13"/>
        <v>0</v>
      </c>
      <c r="CA33" s="63">
        <f t="shared" si="14"/>
        <v>0</v>
      </c>
      <c r="CB33" s="63">
        <f t="shared" si="15"/>
        <v>0</v>
      </c>
      <c r="CC33" s="63">
        <f t="shared" si="16"/>
        <v>0</v>
      </c>
      <c r="CD33" s="63">
        <f t="shared" si="17"/>
        <v>0</v>
      </c>
      <c r="CE33" s="63">
        <f t="shared" si="18"/>
        <v>0</v>
      </c>
      <c r="CF33" s="63">
        <f t="shared" si="19"/>
        <v>0</v>
      </c>
      <c r="CG33" s="63">
        <f t="shared" si="20"/>
        <v>0</v>
      </c>
      <c r="CH33" s="63">
        <f t="shared" si="21"/>
        <v>0</v>
      </c>
      <c r="CI33" s="63">
        <f t="shared" si="22"/>
        <v>0</v>
      </c>
      <c r="CJ33" s="63">
        <f t="shared" si="23"/>
        <v>0</v>
      </c>
      <c r="CK33" s="63">
        <f t="shared" si="24"/>
        <v>0</v>
      </c>
      <c r="CL33" s="63">
        <f t="shared" si="25"/>
        <v>0</v>
      </c>
      <c r="CM33" s="63">
        <f t="shared" si="26"/>
        <v>0</v>
      </c>
      <c r="CN33" s="63">
        <f t="shared" si="27"/>
        <v>0</v>
      </c>
      <c r="CO33" s="63">
        <f t="shared" si="28"/>
        <v>0</v>
      </c>
      <c r="CP33" s="63">
        <f t="shared" si="29"/>
        <v>0</v>
      </c>
      <c r="CQ33" s="63">
        <f t="shared" si="30"/>
        <v>0</v>
      </c>
      <c r="CR33" s="63">
        <f t="shared" si="31"/>
        <v>0</v>
      </c>
      <c r="CS33" s="63">
        <f t="shared" si="32"/>
        <v>0</v>
      </c>
      <c r="CT33" s="63">
        <f t="shared" si="33"/>
        <v>0</v>
      </c>
      <c r="CU33" s="63">
        <f t="shared" si="34"/>
        <v>0</v>
      </c>
      <c r="CV33" s="63">
        <f t="shared" si="35"/>
        <v>0</v>
      </c>
      <c r="CW33" s="63">
        <f t="shared" si="36"/>
        <v>0</v>
      </c>
      <c r="CX33" s="63">
        <f t="shared" si="37"/>
        <v>0</v>
      </c>
    </row>
    <row r="34" spans="1:102" ht="26.25" x14ac:dyDescent="0.4">
      <c r="A34" s="183" t="s">
        <v>67</v>
      </c>
      <c r="B34" s="184">
        <v>44648</v>
      </c>
      <c r="C34" s="13"/>
      <c r="D34" s="13"/>
      <c r="E34" s="198"/>
      <c r="F34" s="198"/>
      <c r="G34" s="198"/>
      <c r="H34" s="198"/>
      <c r="I34" s="198"/>
      <c r="J34" s="198"/>
      <c r="K34" s="198"/>
      <c r="L34" s="198"/>
      <c r="M34" s="151"/>
      <c r="N34" s="198"/>
      <c r="O34" s="198"/>
      <c r="P34" s="249"/>
      <c r="Q34" s="198">
        <v>25</v>
      </c>
      <c r="R34" s="198"/>
      <c r="S34" s="198"/>
      <c r="T34" s="198"/>
      <c r="U34" s="198"/>
      <c r="V34" s="249"/>
      <c r="W34" s="234">
        <v>21</v>
      </c>
      <c r="X34" s="234"/>
      <c r="Y34" s="103"/>
      <c r="Z34" s="103"/>
      <c r="AA34" s="103"/>
      <c r="AB34" s="103"/>
      <c r="AC34" s="83"/>
      <c r="AD34" s="234">
        <v>27</v>
      </c>
      <c r="AE34" s="234">
        <v>28</v>
      </c>
      <c r="AF34" s="234">
        <v>30</v>
      </c>
      <c r="AG34" s="234"/>
      <c r="AH34" s="234">
        <v>36</v>
      </c>
      <c r="AI34" s="234"/>
      <c r="AJ34" s="198">
        <v>14</v>
      </c>
      <c r="AK34" s="103"/>
      <c r="AL34" s="103"/>
      <c r="AM34" s="82"/>
      <c r="AN34" s="13"/>
      <c r="AO34" s="1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5"/>
      <c r="BA34" s="105"/>
      <c r="BB34" s="103"/>
      <c r="BC34" s="103"/>
      <c r="BD34" s="103">
        <v>3</v>
      </c>
      <c r="BE34" s="103">
        <v>10</v>
      </c>
      <c r="BF34" s="103">
        <v>17</v>
      </c>
      <c r="BG34" s="108"/>
      <c r="BH34" s="103"/>
      <c r="BI34" s="103"/>
      <c r="BJ34" s="103"/>
      <c r="BK34" s="109"/>
      <c r="BM34" s="63">
        <f t="shared" si="0"/>
        <v>0</v>
      </c>
      <c r="BN34" s="63">
        <f t="shared" si="1"/>
        <v>0</v>
      </c>
      <c r="BO34" s="63">
        <f t="shared" si="2"/>
        <v>1</v>
      </c>
      <c r="BP34" s="63">
        <f t="shared" si="3"/>
        <v>0</v>
      </c>
      <c r="BQ34" s="63">
        <f t="shared" si="4"/>
        <v>0</v>
      </c>
      <c r="BR34" s="63">
        <f t="shared" si="5"/>
        <v>0</v>
      </c>
      <c r="BS34" s="63">
        <f t="shared" si="6"/>
        <v>0</v>
      </c>
      <c r="BT34" s="63">
        <f t="shared" si="7"/>
        <v>0</v>
      </c>
      <c r="BU34" s="63">
        <f t="shared" si="8"/>
        <v>0</v>
      </c>
      <c r="BV34" s="63">
        <f t="shared" si="9"/>
        <v>1</v>
      </c>
      <c r="BW34" s="63">
        <f t="shared" si="10"/>
        <v>0</v>
      </c>
      <c r="BX34" s="63">
        <f t="shared" si="11"/>
        <v>0</v>
      </c>
      <c r="BY34" s="63">
        <f t="shared" si="12"/>
        <v>0</v>
      </c>
      <c r="BZ34" s="63">
        <f t="shared" si="13"/>
        <v>1</v>
      </c>
      <c r="CA34" s="63">
        <f t="shared" si="14"/>
        <v>0</v>
      </c>
      <c r="CB34" s="63">
        <f t="shared" si="15"/>
        <v>0</v>
      </c>
      <c r="CC34" s="63">
        <f t="shared" si="16"/>
        <v>1</v>
      </c>
      <c r="CD34" s="63">
        <f t="shared" si="17"/>
        <v>0</v>
      </c>
      <c r="CE34" s="63">
        <f t="shared" si="18"/>
        <v>0</v>
      </c>
      <c r="CF34" s="63">
        <f t="shared" si="19"/>
        <v>0</v>
      </c>
      <c r="CG34" s="63">
        <f t="shared" si="20"/>
        <v>1</v>
      </c>
      <c r="CH34" s="63">
        <f t="shared" si="21"/>
        <v>0</v>
      </c>
      <c r="CI34" s="63">
        <f t="shared" si="22"/>
        <v>0</v>
      </c>
      <c r="CJ34" s="63">
        <f t="shared" si="23"/>
        <v>0</v>
      </c>
      <c r="CK34" s="63">
        <f t="shared" si="24"/>
        <v>1</v>
      </c>
      <c r="CL34" s="63">
        <f t="shared" si="25"/>
        <v>0</v>
      </c>
      <c r="CM34" s="63">
        <f t="shared" si="26"/>
        <v>1</v>
      </c>
      <c r="CN34" s="63">
        <f t="shared" si="27"/>
        <v>1</v>
      </c>
      <c r="CO34" s="63">
        <f t="shared" si="28"/>
        <v>0</v>
      </c>
      <c r="CP34" s="63">
        <f t="shared" si="29"/>
        <v>1</v>
      </c>
      <c r="CQ34" s="63">
        <f t="shared" si="30"/>
        <v>0</v>
      </c>
      <c r="CR34" s="63">
        <f t="shared" si="31"/>
        <v>0</v>
      </c>
      <c r="CS34" s="63">
        <f t="shared" si="32"/>
        <v>0</v>
      </c>
      <c r="CT34" s="63">
        <f t="shared" si="33"/>
        <v>0</v>
      </c>
      <c r="CU34" s="63">
        <f t="shared" si="34"/>
        <v>0</v>
      </c>
      <c r="CV34" s="63">
        <f t="shared" si="35"/>
        <v>1</v>
      </c>
      <c r="CW34" s="63">
        <f t="shared" si="36"/>
        <v>0</v>
      </c>
      <c r="CX34" s="63">
        <f t="shared" si="37"/>
        <v>0</v>
      </c>
    </row>
    <row r="35" spans="1:102" ht="26.25" x14ac:dyDescent="0.25">
      <c r="A35" s="183" t="s">
        <v>68</v>
      </c>
      <c r="B35" s="184">
        <v>44649</v>
      </c>
      <c r="C35" s="13"/>
      <c r="D35" s="13"/>
      <c r="E35" s="198"/>
      <c r="F35" s="198"/>
      <c r="G35" s="198"/>
      <c r="H35" s="198"/>
      <c r="I35" s="198"/>
      <c r="J35" s="198"/>
      <c r="K35" s="198"/>
      <c r="L35" s="198"/>
      <c r="M35" s="151"/>
      <c r="N35" s="198"/>
      <c r="O35" s="198"/>
      <c r="P35" s="249"/>
      <c r="Q35" s="198">
        <v>25</v>
      </c>
      <c r="R35" s="198"/>
      <c r="S35" s="198"/>
      <c r="T35" s="198"/>
      <c r="U35" s="198"/>
      <c r="V35" s="249"/>
      <c r="W35" s="234">
        <v>21</v>
      </c>
      <c r="X35" s="234"/>
      <c r="Y35" s="103"/>
      <c r="Z35" s="103"/>
      <c r="AA35" s="103"/>
      <c r="AB35" s="103"/>
      <c r="AC35" s="83"/>
      <c r="AD35" s="234">
        <v>27</v>
      </c>
      <c r="AE35" s="234">
        <v>28</v>
      </c>
      <c r="AF35" s="234">
        <v>30</v>
      </c>
      <c r="AG35" s="234"/>
      <c r="AH35" s="234">
        <v>36</v>
      </c>
      <c r="AI35" s="234"/>
      <c r="AJ35" s="198">
        <v>14</v>
      </c>
      <c r="AK35" s="103"/>
      <c r="AL35" s="103"/>
      <c r="AM35" s="82"/>
      <c r="AN35" s="13"/>
      <c r="AO35" s="1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5"/>
      <c r="BA35" s="105"/>
      <c r="BB35" s="103"/>
      <c r="BC35" s="103"/>
      <c r="BD35" s="103"/>
      <c r="BE35" s="103"/>
      <c r="BF35" s="103"/>
      <c r="BG35" s="108"/>
      <c r="BH35" s="103">
        <v>3</v>
      </c>
      <c r="BI35" s="103">
        <v>10</v>
      </c>
      <c r="BJ35" s="103">
        <v>17</v>
      </c>
      <c r="BK35" s="112" t="s">
        <v>75</v>
      </c>
      <c r="BM35" s="63">
        <f t="shared" si="0"/>
        <v>0</v>
      </c>
      <c r="BN35" s="63">
        <f t="shared" si="1"/>
        <v>0</v>
      </c>
      <c r="BO35" s="63">
        <f t="shared" si="2"/>
        <v>1</v>
      </c>
      <c r="BP35" s="63">
        <f t="shared" si="3"/>
        <v>0</v>
      </c>
      <c r="BQ35" s="63">
        <f t="shared" si="4"/>
        <v>0</v>
      </c>
      <c r="BR35" s="63">
        <f t="shared" si="5"/>
        <v>0</v>
      </c>
      <c r="BS35" s="63">
        <f t="shared" si="6"/>
        <v>0</v>
      </c>
      <c r="BT35" s="63">
        <f t="shared" si="7"/>
        <v>0</v>
      </c>
      <c r="BU35" s="63">
        <f t="shared" si="8"/>
        <v>0</v>
      </c>
      <c r="BV35" s="63">
        <f t="shared" si="9"/>
        <v>1</v>
      </c>
      <c r="BW35" s="63">
        <f t="shared" si="10"/>
        <v>0</v>
      </c>
      <c r="BX35" s="63">
        <f t="shared" si="11"/>
        <v>0</v>
      </c>
      <c r="BY35" s="63">
        <f t="shared" si="12"/>
        <v>0</v>
      </c>
      <c r="BZ35" s="63">
        <f t="shared" si="13"/>
        <v>1</v>
      </c>
      <c r="CA35" s="63">
        <f t="shared" si="14"/>
        <v>0</v>
      </c>
      <c r="CB35" s="63">
        <f t="shared" si="15"/>
        <v>0</v>
      </c>
      <c r="CC35" s="63">
        <f t="shared" si="16"/>
        <v>1</v>
      </c>
      <c r="CD35" s="63">
        <f t="shared" si="17"/>
        <v>0</v>
      </c>
      <c r="CE35" s="63">
        <f t="shared" si="18"/>
        <v>0</v>
      </c>
      <c r="CF35" s="63">
        <f t="shared" si="19"/>
        <v>0</v>
      </c>
      <c r="CG35" s="63">
        <f t="shared" si="20"/>
        <v>1</v>
      </c>
      <c r="CH35" s="63">
        <f t="shared" si="21"/>
        <v>0</v>
      </c>
      <c r="CI35" s="63">
        <f t="shared" si="22"/>
        <v>0</v>
      </c>
      <c r="CJ35" s="63">
        <f t="shared" si="23"/>
        <v>0</v>
      </c>
      <c r="CK35" s="63">
        <f t="shared" si="24"/>
        <v>1</v>
      </c>
      <c r="CL35" s="63">
        <f t="shared" si="25"/>
        <v>0</v>
      </c>
      <c r="CM35" s="63">
        <f t="shared" si="26"/>
        <v>1</v>
      </c>
      <c r="CN35" s="63">
        <f t="shared" si="27"/>
        <v>1</v>
      </c>
      <c r="CO35" s="63">
        <f t="shared" si="28"/>
        <v>0</v>
      </c>
      <c r="CP35" s="63">
        <f t="shared" si="29"/>
        <v>1</v>
      </c>
      <c r="CQ35" s="63">
        <f t="shared" si="30"/>
        <v>0</v>
      </c>
      <c r="CR35" s="63">
        <f t="shared" si="31"/>
        <v>0</v>
      </c>
      <c r="CS35" s="63">
        <f t="shared" si="32"/>
        <v>0</v>
      </c>
      <c r="CT35" s="63">
        <f t="shared" si="33"/>
        <v>0</v>
      </c>
      <c r="CU35" s="63">
        <f t="shared" si="34"/>
        <v>0</v>
      </c>
      <c r="CV35" s="63">
        <f t="shared" si="35"/>
        <v>1</v>
      </c>
      <c r="CW35" s="63">
        <f t="shared" si="36"/>
        <v>0</v>
      </c>
      <c r="CX35" s="63">
        <f t="shared" si="37"/>
        <v>0</v>
      </c>
    </row>
    <row r="36" spans="1:102" ht="26.25" x14ac:dyDescent="0.4">
      <c r="A36" s="183" t="s">
        <v>69</v>
      </c>
      <c r="B36" s="184">
        <v>44650</v>
      </c>
      <c r="C36" s="13"/>
      <c r="D36" s="13"/>
      <c r="E36" s="198"/>
      <c r="F36" s="198"/>
      <c r="G36" s="198"/>
      <c r="H36" s="198"/>
      <c r="I36" s="198"/>
      <c r="J36" s="198"/>
      <c r="K36" s="198"/>
      <c r="L36" s="198"/>
      <c r="M36" s="151"/>
      <c r="N36" s="198"/>
      <c r="O36" s="198"/>
      <c r="P36" s="249"/>
      <c r="Q36" s="201">
        <v>25</v>
      </c>
      <c r="R36" s="201"/>
      <c r="S36" s="201"/>
      <c r="T36" s="198"/>
      <c r="U36" s="198"/>
      <c r="V36" s="249"/>
      <c r="W36" s="198">
        <v>21</v>
      </c>
      <c r="X36" s="103"/>
      <c r="Y36" s="103"/>
      <c r="Z36" s="103"/>
      <c r="AA36" s="103"/>
      <c r="AB36" s="103"/>
      <c r="AC36" s="83"/>
      <c r="AD36" s="234">
        <v>27</v>
      </c>
      <c r="AE36" s="234">
        <v>28</v>
      </c>
      <c r="AF36" s="234">
        <v>30</v>
      </c>
      <c r="AG36" s="103"/>
      <c r="AH36" s="198">
        <v>36</v>
      </c>
      <c r="AI36" s="103"/>
      <c r="AJ36" s="198">
        <v>14</v>
      </c>
      <c r="AK36" s="103"/>
      <c r="AL36" s="103"/>
      <c r="AM36" s="82"/>
      <c r="AN36" s="13"/>
      <c r="AO36" s="1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5"/>
      <c r="BA36" s="105"/>
      <c r="BB36" s="103"/>
      <c r="BC36" s="103"/>
      <c r="BD36" s="103"/>
      <c r="BE36" s="103"/>
      <c r="BF36" s="103"/>
      <c r="BG36" s="108"/>
      <c r="BH36" s="103"/>
      <c r="BI36" s="103"/>
      <c r="BJ36" s="103"/>
      <c r="BK36" s="111"/>
      <c r="BM36" s="63">
        <f t="shared" si="0"/>
        <v>0</v>
      </c>
      <c r="BN36" s="63">
        <f t="shared" si="1"/>
        <v>0</v>
      </c>
      <c r="BO36" s="63">
        <f t="shared" si="2"/>
        <v>0</v>
      </c>
      <c r="BP36" s="63">
        <f t="shared" si="3"/>
        <v>0</v>
      </c>
      <c r="BQ36" s="63">
        <f t="shared" si="4"/>
        <v>0</v>
      </c>
      <c r="BR36" s="63">
        <f t="shared" si="5"/>
        <v>0</v>
      </c>
      <c r="BS36" s="63">
        <f t="shared" si="6"/>
        <v>0</v>
      </c>
      <c r="BT36" s="63">
        <f t="shared" si="7"/>
        <v>0</v>
      </c>
      <c r="BU36" s="63">
        <f t="shared" si="8"/>
        <v>0</v>
      </c>
      <c r="BV36" s="63">
        <f t="shared" si="9"/>
        <v>0</v>
      </c>
      <c r="BW36" s="63">
        <f t="shared" si="10"/>
        <v>0</v>
      </c>
      <c r="BX36" s="63">
        <f t="shared" si="11"/>
        <v>0</v>
      </c>
      <c r="BY36" s="63">
        <f t="shared" si="12"/>
        <v>0</v>
      </c>
      <c r="BZ36" s="63">
        <f t="shared" si="13"/>
        <v>1</v>
      </c>
      <c r="CA36" s="63">
        <f t="shared" si="14"/>
        <v>0</v>
      </c>
      <c r="CB36" s="63">
        <f t="shared" si="15"/>
        <v>0</v>
      </c>
      <c r="CC36" s="63">
        <f t="shared" si="16"/>
        <v>0</v>
      </c>
      <c r="CD36" s="63">
        <f t="shared" si="17"/>
        <v>0</v>
      </c>
      <c r="CE36" s="63">
        <f t="shared" si="18"/>
        <v>0</v>
      </c>
      <c r="CF36" s="63">
        <f t="shared" si="19"/>
        <v>0</v>
      </c>
      <c r="CG36" s="63">
        <f t="shared" si="20"/>
        <v>1</v>
      </c>
      <c r="CH36" s="63">
        <f t="shared" si="21"/>
        <v>0</v>
      </c>
      <c r="CI36" s="63">
        <f t="shared" si="22"/>
        <v>0</v>
      </c>
      <c r="CJ36" s="63">
        <f t="shared" si="23"/>
        <v>0</v>
      </c>
      <c r="CK36" s="63">
        <f t="shared" si="24"/>
        <v>1</v>
      </c>
      <c r="CL36" s="63">
        <f t="shared" si="25"/>
        <v>0</v>
      </c>
      <c r="CM36" s="63">
        <f t="shared" si="26"/>
        <v>1</v>
      </c>
      <c r="CN36" s="63">
        <f t="shared" si="27"/>
        <v>1</v>
      </c>
      <c r="CO36" s="63">
        <f t="shared" si="28"/>
        <v>0</v>
      </c>
      <c r="CP36" s="63">
        <f t="shared" si="29"/>
        <v>1</v>
      </c>
      <c r="CQ36" s="63">
        <f t="shared" si="30"/>
        <v>0</v>
      </c>
      <c r="CR36" s="63">
        <f t="shared" si="31"/>
        <v>0</v>
      </c>
      <c r="CS36" s="63">
        <f t="shared" si="32"/>
        <v>0</v>
      </c>
      <c r="CT36" s="63">
        <f t="shared" si="33"/>
        <v>0</v>
      </c>
      <c r="CU36" s="63">
        <f t="shared" si="34"/>
        <v>0</v>
      </c>
      <c r="CV36" s="63">
        <f t="shared" si="35"/>
        <v>1</v>
      </c>
      <c r="CW36" s="63">
        <f t="shared" si="36"/>
        <v>0</v>
      </c>
      <c r="CX36" s="63">
        <f t="shared" si="37"/>
        <v>0</v>
      </c>
    </row>
    <row r="37" spans="1:102" ht="26.25" x14ac:dyDescent="0.4">
      <c r="A37" s="183" t="s">
        <v>70</v>
      </c>
      <c r="B37" s="184">
        <v>44651</v>
      </c>
      <c r="C37" s="13"/>
      <c r="D37" s="13"/>
      <c r="E37" s="198"/>
      <c r="F37" s="198"/>
      <c r="G37" s="198"/>
      <c r="H37" s="198"/>
      <c r="I37" s="198"/>
      <c r="J37" s="198"/>
      <c r="K37" s="198"/>
      <c r="L37" s="198"/>
      <c r="M37" s="151"/>
      <c r="N37" s="198"/>
      <c r="O37" s="198"/>
      <c r="P37" s="249"/>
      <c r="Q37" s="198">
        <v>26</v>
      </c>
      <c r="R37" s="198"/>
      <c r="S37" s="198"/>
      <c r="T37" s="198"/>
      <c r="U37" s="198"/>
      <c r="V37" s="249"/>
      <c r="W37" s="234">
        <v>22</v>
      </c>
      <c r="X37" s="234"/>
      <c r="Y37" s="103"/>
      <c r="Z37" s="103"/>
      <c r="AA37" s="103"/>
      <c r="AB37" s="103"/>
      <c r="AC37" s="83"/>
      <c r="AD37" s="234">
        <v>27</v>
      </c>
      <c r="AE37" s="234">
        <v>28</v>
      </c>
      <c r="AF37" s="234">
        <v>30</v>
      </c>
      <c r="AG37" s="234"/>
      <c r="AH37" s="234">
        <v>36</v>
      </c>
      <c r="AI37" s="234"/>
      <c r="AJ37" s="198">
        <v>14</v>
      </c>
      <c r="AK37" s="103"/>
      <c r="AL37" s="103"/>
      <c r="AM37" s="82"/>
      <c r="AN37" s="13"/>
      <c r="AO37" s="1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5"/>
      <c r="BA37" s="105"/>
      <c r="BB37" s="103"/>
      <c r="BC37" s="103"/>
      <c r="BD37" s="103"/>
      <c r="BE37" s="103"/>
      <c r="BF37" s="103"/>
      <c r="BG37" s="108"/>
      <c r="BH37" s="103"/>
      <c r="BI37" s="103"/>
      <c r="BJ37" s="103"/>
      <c r="BK37" s="109"/>
      <c r="BM37" s="63">
        <f t="shared" si="0"/>
        <v>0</v>
      </c>
      <c r="BN37" s="63">
        <f t="shared" si="1"/>
        <v>0</v>
      </c>
      <c r="BO37" s="63">
        <f t="shared" si="2"/>
        <v>0</v>
      </c>
      <c r="BP37" s="63">
        <f t="shared" si="3"/>
        <v>0</v>
      </c>
      <c r="BQ37" s="63">
        <f t="shared" si="4"/>
        <v>0</v>
      </c>
      <c r="BR37" s="63">
        <f t="shared" si="5"/>
        <v>0</v>
      </c>
      <c r="BS37" s="63">
        <f t="shared" si="6"/>
        <v>0</v>
      </c>
      <c r="BT37" s="63">
        <f t="shared" si="7"/>
        <v>0</v>
      </c>
      <c r="BU37" s="63">
        <f t="shared" si="8"/>
        <v>0</v>
      </c>
      <c r="BV37" s="63">
        <f t="shared" si="9"/>
        <v>0</v>
      </c>
      <c r="BW37" s="63">
        <f t="shared" si="10"/>
        <v>0</v>
      </c>
      <c r="BX37" s="63">
        <f t="shared" si="11"/>
        <v>0</v>
      </c>
      <c r="BY37" s="63">
        <f t="shared" si="12"/>
        <v>0</v>
      </c>
      <c r="BZ37" s="63">
        <f t="shared" si="13"/>
        <v>1</v>
      </c>
      <c r="CA37" s="63">
        <f t="shared" si="14"/>
        <v>0</v>
      </c>
      <c r="CB37" s="63">
        <f t="shared" si="15"/>
        <v>0</v>
      </c>
      <c r="CC37" s="63">
        <f t="shared" si="16"/>
        <v>0</v>
      </c>
      <c r="CD37" s="63">
        <f t="shared" si="17"/>
        <v>0</v>
      </c>
      <c r="CE37" s="63">
        <f t="shared" si="18"/>
        <v>0</v>
      </c>
      <c r="CF37" s="63">
        <f t="shared" si="19"/>
        <v>0</v>
      </c>
      <c r="CG37" s="63">
        <f t="shared" si="20"/>
        <v>0</v>
      </c>
      <c r="CH37" s="63">
        <f t="shared" si="21"/>
        <v>1</v>
      </c>
      <c r="CI37" s="63">
        <f t="shared" si="22"/>
        <v>0</v>
      </c>
      <c r="CJ37" s="63">
        <f t="shared" si="23"/>
        <v>0</v>
      </c>
      <c r="CK37" s="63">
        <f t="shared" si="24"/>
        <v>0</v>
      </c>
      <c r="CL37" s="63">
        <f t="shared" si="25"/>
        <v>1</v>
      </c>
      <c r="CM37" s="63">
        <f t="shared" si="26"/>
        <v>1</v>
      </c>
      <c r="CN37" s="63">
        <f t="shared" si="27"/>
        <v>1</v>
      </c>
      <c r="CO37" s="63">
        <f t="shared" si="28"/>
        <v>0</v>
      </c>
      <c r="CP37" s="63">
        <f t="shared" si="29"/>
        <v>1</v>
      </c>
      <c r="CQ37" s="63">
        <f t="shared" si="30"/>
        <v>0</v>
      </c>
      <c r="CR37" s="63">
        <f t="shared" si="31"/>
        <v>0</v>
      </c>
      <c r="CS37" s="63">
        <f t="shared" si="32"/>
        <v>0</v>
      </c>
      <c r="CT37" s="63">
        <f t="shared" si="33"/>
        <v>0</v>
      </c>
      <c r="CU37" s="63">
        <f t="shared" si="34"/>
        <v>0</v>
      </c>
      <c r="CV37" s="63">
        <f t="shared" si="35"/>
        <v>1</v>
      </c>
      <c r="CW37" s="63">
        <f t="shared" si="36"/>
        <v>0</v>
      </c>
      <c r="CX37" s="63">
        <f t="shared" si="37"/>
        <v>0</v>
      </c>
    </row>
    <row r="38" spans="1:102" ht="26.25" x14ac:dyDescent="0.4">
      <c r="A38" s="183" t="s">
        <v>72</v>
      </c>
      <c r="B38" s="184">
        <v>44652</v>
      </c>
      <c r="C38" s="13"/>
      <c r="D38" s="13"/>
      <c r="E38" s="198"/>
      <c r="F38" s="198"/>
      <c r="G38" s="198"/>
      <c r="H38" s="198"/>
      <c r="I38" s="198"/>
      <c r="J38" s="198"/>
      <c r="K38" s="198"/>
      <c r="L38" s="198"/>
      <c r="M38" s="151"/>
      <c r="N38" s="198"/>
      <c r="O38" s="198"/>
      <c r="P38" s="249"/>
      <c r="Q38" s="198">
        <v>26</v>
      </c>
      <c r="R38" s="198"/>
      <c r="S38" s="198"/>
      <c r="T38" s="198"/>
      <c r="U38" s="198"/>
      <c r="V38" s="249"/>
      <c r="W38" s="234">
        <v>22</v>
      </c>
      <c r="X38" s="234"/>
      <c r="Y38" s="103"/>
      <c r="Z38" s="103"/>
      <c r="AA38" s="103"/>
      <c r="AB38" s="103"/>
      <c r="AC38" s="83"/>
      <c r="AD38" s="234">
        <v>27</v>
      </c>
      <c r="AE38" s="234">
        <v>28</v>
      </c>
      <c r="AF38" s="234">
        <v>30</v>
      </c>
      <c r="AG38" s="234"/>
      <c r="AH38" s="234">
        <v>36</v>
      </c>
      <c r="AI38" s="234"/>
      <c r="AJ38" s="198">
        <v>14</v>
      </c>
      <c r="AK38" s="103"/>
      <c r="AL38" s="103"/>
      <c r="AM38" s="82"/>
      <c r="AN38" s="13"/>
      <c r="AO38" s="1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5"/>
      <c r="BA38" s="105"/>
      <c r="BB38" s="103"/>
      <c r="BC38" s="103"/>
      <c r="BD38" s="103"/>
      <c r="BE38" s="103"/>
      <c r="BF38" s="103"/>
      <c r="BG38" s="108"/>
      <c r="BH38" s="103"/>
      <c r="BI38" s="103"/>
      <c r="BJ38" s="103"/>
      <c r="BK38" s="109"/>
      <c r="BM38" s="63">
        <f t="shared" ref="BM38:BM69" si="38">COUNTIF($D38:$BJ38,"1")</f>
        <v>0</v>
      </c>
      <c r="BN38" s="63">
        <f t="shared" ref="BN38:BN69" si="39">COUNTIF($D38:$BJ38,"2")</f>
        <v>0</v>
      </c>
      <c r="BO38" s="63">
        <f t="shared" ref="BO38:BO69" si="40">COUNTIF($D38:$BJ38,"3")</f>
        <v>0</v>
      </c>
      <c r="BP38" s="63">
        <f t="shared" ref="BP38:BP69" si="41">COUNTIF($D38:$BJ38,"4")</f>
        <v>0</v>
      </c>
      <c r="BQ38" s="63">
        <f t="shared" ref="BQ38:BQ69" si="42">COUNTIF($D38:$BJ38,"5")</f>
        <v>0</v>
      </c>
      <c r="BR38" s="63">
        <f t="shared" ref="BR38:BR69" si="43">COUNTIF($D38:$BJ38,"6")</f>
        <v>0</v>
      </c>
      <c r="BS38" s="63">
        <f t="shared" ref="BS38:BS69" si="44">COUNTIF($D38:$BJ38,"7")</f>
        <v>0</v>
      </c>
      <c r="BT38" s="63">
        <f t="shared" ref="BT38:BT69" si="45">COUNTIF($D38:$BJ38,"8")</f>
        <v>0</v>
      </c>
      <c r="BU38" s="63">
        <f t="shared" ref="BU38:BU69" si="46">COUNTIF($D38:$BJ38,"9")</f>
        <v>0</v>
      </c>
      <c r="BV38" s="63">
        <f t="shared" ref="BV38:BV69" si="47">COUNTIF($D38:$BJ38,"10")</f>
        <v>0</v>
      </c>
      <c r="BW38" s="63">
        <f t="shared" ref="BW38:BW69" si="48">COUNTIF($D38:$BJ38,"11")</f>
        <v>0</v>
      </c>
      <c r="BX38" s="63">
        <f t="shared" ref="BX38:BX69" si="49">COUNTIF($D38:$BJ38,"12")</f>
        <v>0</v>
      </c>
      <c r="BY38" s="63">
        <f t="shared" ref="BY38:BY69" si="50">COUNTIF($D38:$BJ38,"13")</f>
        <v>0</v>
      </c>
      <c r="BZ38" s="63">
        <f t="shared" ref="BZ38:BZ69" si="51">COUNTIF($D38:$BJ38,"14")</f>
        <v>1</v>
      </c>
      <c r="CA38" s="63">
        <f t="shared" ref="CA38:CA69" si="52">COUNTIF($D38:$BJ38,"15")</f>
        <v>0</v>
      </c>
      <c r="CB38" s="63">
        <f t="shared" ref="CB38:CB69" si="53">COUNTIF($D38:$BJ38,"16")</f>
        <v>0</v>
      </c>
      <c r="CC38" s="63">
        <f t="shared" ref="CC38:CC69" si="54">COUNTIF($D38:$BJ38,"17")</f>
        <v>0</v>
      </c>
      <c r="CD38" s="63">
        <f t="shared" ref="CD38:CD69" si="55">COUNTIF($D38:$BJ38,"18")</f>
        <v>0</v>
      </c>
      <c r="CE38" s="63">
        <f t="shared" ref="CE38:CE69" si="56">COUNTIF($D38:$BJ38,"19")</f>
        <v>0</v>
      </c>
      <c r="CF38" s="63">
        <f t="shared" ref="CF38:CF69" si="57">COUNTIF($D38:$BJ38,"20")</f>
        <v>0</v>
      </c>
      <c r="CG38" s="63">
        <f t="shared" ref="CG38:CG69" si="58">COUNTIF($D38:$BJ38,"21")</f>
        <v>0</v>
      </c>
      <c r="CH38" s="63">
        <f t="shared" ref="CH38:CH69" si="59">COUNTIF($D38:$BJ38,"22")</f>
        <v>1</v>
      </c>
      <c r="CI38" s="63">
        <f t="shared" ref="CI38:CI69" si="60">COUNTIF($D38:$BJ38,"23")</f>
        <v>0</v>
      </c>
      <c r="CJ38" s="63">
        <f t="shared" ref="CJ38:CJ69" si="61">COUNTIF($D38:$BJ38,"24")</f>
        <v>0</v>
      </c>
      <c r="CK38" s="63">
        <f t="shared" ref="CK38:CK69" si="62">COUNTIF($D38:$BJ38,"25")</f>
        <v>0</v>
      </c>
      <c r="CL38" s="63">
        <f t="shared" ref="CL38:CL69" si="63">COUNTIF($D38:$BJ38,"26")</f>
        <v>1</v>
      </c>
      <c r="CM38" s="63">
        <f t="shared" ref="CM38:CM69" si="64">COUNTIF($D38:$BJ38,"27")</f>
        <v>1</v>
      </c>
      <c r="CN38" s="63">
        <f t="shared" ref="CN38:CN69" si="65">COUNTIF($D38:$BJ38,"28")</f>
        <v>1</v>
      </c>
      <c r="CO38" s="63">
        <f t="shared" ref="CO38:CO69" si="66">COUNTIF($D38:$BJ38,"29")</f>
        <v>0</v>
      </c>
      <c r="CP38" s="63">
        <f t="shared" ref="CP38:CP69" si="67">COUNTIF($D38:$BJ38,"30")</f>
        <v>1</v>
      </c>
      <c r="CQ38" s="63">
        <f t="shared" ref="CQ38:CQ69" si="68">COUNTIF($D38:$BJ38,"31")</f>
        <v>0</v>
      </c>
      <c r="CR38" s="63">
        <f t="shared" ref="CR38:CR69" si="69">COUNTIF($D38:$BJ38,"32")</f>
        <v>0</v>
      </c>
      <c r="CS38" s="63">
        <f t="shared" ref="CS38:CS69" si="70">COUNTIF($D38:$BJ38,"33")</f>
        <v>0</v>
      </c>
      <c r="CT38" s="63">
        <f t="shared" ref="CT38:CT69" si="71">COUNTIF($D38:$BJ38,"34")</f>
        <v>0</v>
      </c>
      <c r="CU38" s="63">
        <f t="shared" ref="CU38:CU69" si="72">COUNTIF($D38:$BJ38,"35")</f>
        <v>0</v>
      </c>
      <c r="CV38" s="63">
        <f t="shared" ref="CV38:CV69" si="73">COUNTIF($D38:$BJ38,"36")</f>
        <v>1</v>
      </c>
      <c r="CW38" s="63">
        <f t="shared" ref="CW38:CW69" si="74">COUNTIF($D38:$BJ38,"37")</f>
        <v>0</v>
      </c>
      <c r="CX38" s="63">
        <f t="shared" ref="CX38:CX69" si="75">COUNTIF($D38:$BJ38,"38")</f>
        <v>0</v>
      </c>
    </row>
    <row r="39" spans="1:102" ht="26.25" x14ac:dyDescent="0.4">
      <c r="A39" s="183" t="s">
        <v>73</v>
      </c>
      <c r="B39" s="184">
        <v>44653</v>
      </c>
      <c r="C39" s="13"/>
      <c r="D39" s="13"/>
      <c r="E39" s="198"/>
      <c r="F39" s="198"/>
      <c r="G39" s="198"/>
      <c r="H39" s="198"/>
      <c r="I39" s="198"/>
      <c r="J39" s="198"/>
      <c r="K39" s="198"/>
      <c r="L39" s="198"/>
      <c r="M39" s="151"/>
      <c r="N39" s="198"/>
      <c r="O39" s="198"/>
      <c r="P39" s="249"/>
      <c r="Q39" s="201">
        <v>26</v>
      </c>
      <c r="R39" s="201"/>
      <c r="S39" s="201"/>
      <c r="T39" s="198"/>
      <c r="U39" s="198"/>
      <c r="V39" s="249"/>
      <c r="W39" s="234">
        <v>22</v>
      </c>
      <c r="X39" s="234"/>
      <c r="Y39" s="103"/>
      <c r="Z39" s="103"/>
      <c r="AA39" s="103"/>
      <c r="AB39" s="103"/>
      <c r="AC39" s="83"/>
      <c r="AD39" s="234"/>
      <c r="AE39" s="234"/>
      <c r="AF39" s="234"/>
      <c r="AG39" s="234"/>
      <c r="AH39" s="234"/>
      <c r="AI39" s="234"/>
      <c r="AJ39" s="198"/>
      <c r="AK39" s="103"/>
      <c r="AL39" s="103"/>
      <c r="AM39" s="82"/>
      <c r="AN39" s="13"/>
      <c r="AO39" s="1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5"/>
      <c r="BA39" s="105"/>
      <c r="BB39" s="103"/>
      <c r="BC39" s="103"/>
      <c r="BD39" s="103"/>
      <c r="BE39" s="103"/>
      <c r="BF39" s="103"/>
      <c r="BG39" s="108"/>
      <c r="BH39" s="103"/>
      <c r="BI39" s="103"/>
      <c r="BJ39" s="103"/>
      <c r="BK39" s="109"/>
      <c r="BM39" s="63">
        <f t="shared" si="38"/>
        <v>0</v>
      </c>
      <c r="BN39" s="63">
        <f t="shared" si="39"/>
        <v>0</v>
      </c>
      <c r="BO39" s="63">
        <f t="shared" si="40"/>
        <v>0</v>
      </c>
      <c r="BP39" s="63">
        <f t="shared" si="41"/>
        <v>0</v>
      </c>
      <c r="BQ39" s="63">
        <f t="shared" si="42"/>
        <v>0</v>
      </c>
      <c r="BR39" s="63">
        <f t="shared" si="43"/>
        <v>0</v>
      </c>
      <c r="BS39" s="63">
        <f t="shared" si="44"/>
        <v>0</v>
      </c>
      <c r="BT39" s="63">
        <f t="shared" si="45"/>
        <v>0</v>
      </c>
      <c r="BU39" s="63">
        <f t="shared" si="46"/>
        <v>0</v>
      </c>
      <c r="BV39" s="63">
        <f t="shared" si="47"/>
        <v>0</v>
      </c>
      <c r="BW39" s="63">
        <f t="shared" si="48"/>
        <v>0</v>
      </c>
      <c r="BX39" s="63">
        <f t="shared" si="49"/>
        <v>0</v>
      </c>
      <c r="BY39" s="63">
        <f t="shared" si="50"/>
        <v>0</v>
      </c>
      <c r="BZ39" s="63">
        <f t="shared" si="51"/>
        <v>0</v>
      </c>
      <c r="CA39" s="63">
        <f t="shared" si="52"/>
        <v>0</v>
      </c>
      <c r="CB39" s="63">
        <f t="shared" si="53"/>
        <v>0</v>
      </c>
      <c r="CC39" s="63">
        <f t="shared" si="54"/>
        <v>0</v>
      </c>
      <c r="CD39" s="63">
        <f t="shared" si="55"/>
        <v>0</v>
      </c>
      <c r="CE39" s="63">
        <f t="shared" si="56"/>
        <v>0</v>
      </c>
      <c r="CF39" s="63">
        <f t="shared" si="57"/>
        <v>0</v>
      </c>
      <c r="CG39" s="63">
        <f t="shared" si="58"/>
        <v>0</v>
      </c>
      <c r="CH39" s="63">
        <f t="shared" si="59"/>
        <v>1</v>
      </c>
      <c r="CI39" s="63">
        <f t="shared" si="60"/>
        <v>0</v>
      </c>
      <c r="CJ39" s="63">
        <f t="shared" si="61"/>
        <v>0</v>
      </c>
      <c r="CK39" s="63">
        <f t="shared" si="62"/>
        <v>0</v>
      </c>
      <c r="CL39" s="63">
        <f t="shared" si="63"/>
        <v>1</v>
      </c>
      <c r="CM39" s="63">
        <f t="shared" si="64"/>
        <v>0</v>
      </c>
      <c r="CN39" s="63">
        <f t="shared" si="65"/>
        <v>0</v>
      </c>
      <c r="CO39" s="63">
        <f t="shared" si="66"/>
        <v>0</v>
      </c>
      <c r="CP39" s="63">
        <f t="shared" si="67"/>
        <v>0</v>
      </c>
      <c r="CQ39" s="63">
        <f t="shared" si="68"/>
        <v>0</v>
      </c>
      <c r="CR39" s="63">
        <f t="shared" si="69"/>
        <v>0</v>
      </c>
      <c r="CS39" s="63">
        <f t="shared" si="70"/>
        <v>0</v>
      </c>
      <c r="CT39" s="63">
        <f t="shared" si="71"/>
        <v>0</v>
      </c>
      <c r="CU39" s="63">
        <f t="shared" si="72"/>
        <v>0</v>
      </c>
      <c r="CV39" s="63">
        <f t="shared" si="73"/>
        <v>0</v>
      </c>
      <c r="CW39" s="63">
        <f t="shared" si="74"/>
        <v>0</v>
      </c>
      <c r="CX39" s="63">
        <f t="shared" si="75"/>
        <v>0</v>
      </c>
    </row>
    <row r="40" spans="1:102" s="5" customFormat="1" ht="26.25" x14ac:dyDescent="0.4">
      <c r="A40" s="185" t="s">
        <v>74</v>
      </c>
      <c r="B40" s="186">
        <v>44654</v>
      </c>
      <c r="C40" s="14"/>
      <c r="D40" s="14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249"/>
      <c r="Q40" s="151"/>
      <c r="R40" s="151"/>
      <c r="S40" s="151"/>
      <c r="T40" s="151"/>
      <c r="U40" s="151"/>
      <c r="V40" s="249"/>
      <c r="W40" s="185"/>
      <c r="X40" s="185"/>
      <c r="Y40" s="113"/>
      <c r="Z40" s="113"/>
      <c r="AA40" s="113"/>
      <c r="AB40" s="113"/>
      <c r="AC40" s="83"/>
      <c r="AD40" s="185"/>
      <c r="AE40" s="185"/>
      <c r="AF40" s="185"/>
      <c r="AG40" s="185"/>
      <c r="AH40" s="185"/>
      <c r="AI40" s="185"/>
      <c r="AJ40" s="151"/>
      <c r="AK40" s="113"/>
      <c r="AL40" s="113"/>
      <c r="AM40" s="82"/>
      <c r="AN40" s="14"/>
      <c r="AO40" s="14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4"/>
      <c r="BA40" s="114"/>
      <c r="BB40" s="113"/>
      <c r="BC40" s="113"/>
      <c r="BD40" s="113"/>
      <c r="BE40" s="113"/>
      <c r="BF40" s="113"/>
      <c r="BG40" s="108"/>
      <c r="BH40" s="113"/>
      <c r="BI40" s="113"/>
      <c r="BJ40" s="113"/>
      <c r="BK40" s="115"/>
      <c r="BM40" s="63">
        <f t="shared" si="38"/>
        <v>0</v>
      </c>
      <c r="BN40" s="63">
        <f t="shared" si="39"/>
        <v>0</v>
      </c>
      <c r="BO40" s="63">
        <f t="shared" si="40"/>
        <v>0</v>
      </c>
      <c r="BP40" s="63">
        <f t="shared" si="41"/>
        <v>0</v>
      </c>
      <c r="BQ40" s="63">
        <f t="shared" si="42"/>
        <v>0</v>
      </c>
      <c r="BR40" s="63">
        <f t="shared" si="43"/>
        <v>0</v>
      </c>
      <c r="BS40" s="63">
        <f t="shared" si="44"/>
        <v>0</v>
      </c>
      <c r="BT40" s="63">
        <f t="shared" si="45"/>
        <v>0</v>
      </c>
      <c r="BU40" s="63">
        <f t="shared" si="46"/>
        <v>0</v>
      </c>
      <c r="BV40" s="63">
        <f t="shared" si="47"/>
        <v>0</v>
      </c>
      <c r="BW40" s="63">
        <f t="shared" si="48"/>
        <v>0</v>
      </c>
      <c r="BX40" s="63">
        <f t="shared" si="49"/>
        <v>0</v>
      </c>
      <c r="BY40" s="63">
        <f t="shared" si="50"/>
        <v>0</v>
      </c>
      <c r="BZ40" s="63">
        <f t="shared" si="51"/>
        <v>0</v>
      </c>
      <c r="CA40" s="63">
        <f t="shared" si="52"/>
        <v>0</v>
      </c>
      <c r="CB40" s="63">
        <f t="shared" si="53"/>
        <v>0</v>
      </c>
      <c r="CC40" s="63">
        <f t="shared" si="54"/>
        <v>0</v>
      </c>
      <c r="CD40" s="63">
        <f t="shared" si="55"/>
        <v>0</v>
      </c>
      <c r="CE40" s="63">
        <f t="shared" si="56"/>
        <v>0</v>
      </c>
      <c r="CF40" s="63">
        <f t="shared" si="57"/>
        <v>0</v>
      </c>
      <c r="CG40" s="63">
        <f t="shared" si="58"/>
        <v>0</v>
      </c>
      <c r="CH40" s="63">
        <f t="shared" si="59"/>
        <v>0</v>
      </c>
      <c r="CI40" s="63">
        <f t="shared" si="60"/>
        <v>0</v>
      </c>
      <c r="CJ40" s="63">
        <f t="shared" si="61"/>
        <v>0</v>
      </c>
      <c r="CK40" s="63">
        <f t="shared" si="62"/>
        <v>0</v>
      </c>
      <c r="CL40" s="63">
        <f t="shared" si="63"/>
        <v>0</v>
      </c>
      <c r="CM40" s="63">
        <f t="shared" si="64"/>
        <v>0</v>
      </c>
      <c r="CN40" s="63">
        <f t="shared" si="65"/>
        <v>0</v>
      </c>
      <c r="CO40" s="63">
        <f t="shared" si="66"/>
        <v>0</v>
      </c>
      <c r="CP40" s="63">
        <f t="shared" si="67"/>
        <v>0</v>
      </c>
      <c r="CQ40" s="63">
        <f t="shared" si="68"/>
        <v>0</v>
      </c>
      <c r="CR40" s="63">
        <f t="shared" si="69"/>
        <v>0</v>
      </c>
      <c r="CS40" s="63">
        <f t="shared" si="70"/>
        <v>0</v>
      </c>
      <c r="CT40" s="63">
        <f t="shared" si="71"/>
        <v>0</v>
      </c>
      <c r="CU40" s="63">
        <f t="shared" si="72"/>
        <v>0</v>
      </c>
      <c r="CV40" s="63">
        <f t="shared" si="73"/>
        <v>0</v>
      </c>
      <c r="CW40" s="63">
        <f t="shared" si="74"/>
        <v>0</v>
      </c>
      <c r="CX40" s="63">
        <f t="shared" si="75"/>
        <v>0</v>
      </c>
    </row>
    <row r="41" spans="1:102" ht="26.25" x14ac:dyDescent="0.4">
      <c r="A41" s="183" t="s">
        <v>67</v>
      </c>
      <c r="B41" s="184">
        <v>44655</v>
      </c>
      <c r="C41" s="13"/>
      <c r="D41" s="13"/>
      <c r="E41" s="198"/>
      <c r="F41" s="198"/>
      <c r="G41" s="198"/>
      <c r="H41" s="198"/>
      <c r="I41" s="198"/>
      <c r="J41" s="198"/>
      <c r="K41" s="198"/>
      <c r="L41" s="198"/>
      <c r="M41" s="151"/>
      <c r="N41" s="198"/>
      <c r="O41" s="198"/>
      <c r="P41" s="249"/>
      <c r="Q41" s="198">
        <v>27</v>
      </c>
      <c r="R41" s="198"/>
      <c r="S41" s="198"/>
      <c r="T41" s="198"/>
      <c r="U41" s="198"/>
      <c r="V41" s="249"/>
      <c r="W41" s="234">
        <v>25</v>
      </c>
      <c r="X41" s="234"/>
      <c r="Y41" s="103"/>
      <c r="Z41" s="103"/>
      <c r="AA41" s="103"/>
      <c r="AB41" s="103"/>
      <c r="AC41" s="83"/>
      <c r="AD41" s="234">
        <v>31</v>
      </c>
      <c r="AE41" s="234"/>
      <c r="AF41" s="102">
        <v>21</v>
      </c>
      <c r="AG41" s="234"/>
      <c r="AH41" s="234">
        <v>37</v>
      </c>
      <c r="AI41" s="234"/>
      <c r="AJ41" s="198">
        <v>15</v>
      </c>
      <c r="AK41" s="103"/>
      <c r="AL41" s="103"/>
      <c r="AM41" s="82"/>
      <c r="AN41" s="13"/>
      <c r="AO41" s="1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5"/>
      <c r="BA41" s="105"/>
      <c r="BB41" s="103"/>
      <c r="BC41" s="103"/>
      <c r="BD41" s="103"/>
      <c r="BE41" s="103"/>
      <c r="BF41" s="103"/>
      <c r="BG41" s="108"/>
      <c r="BH41" s="103"/>
      <c r="BI41" s="103"/>
      <c r="BJ41" s="103"/>
      <c r="BK41" s="109"/>
      <c r="BM41" s="63">
        <f t="shared" si="38"/>
        <v>0</v>
      </c>
      <c r="BN41" s="63">
        <f t="shared" si="39"/>
        <v>0</v>
      </c>
      <c r="BO41" s="63">
        <f t="shared" si="40"/>
        <v>0</v>
      </c>
      <c r="BP41" s="63">
        <f t="shared" si="41"/>
        <v>0</v>
      </c>
      <c r="BQ41" s="63">
        <f t="shared" si="42"/>
        <v>0</v>
      </c>
      <c r="BR41" s="63">
        <f t="shared" si="43"/>
        <v>0</v>
      </c>
      <c r="BS41" s="63">
        <f t="shared" si="44"/>
        <v>0</v>
      </c>
      <c r="BT41" s="63">
        <f t="shared" si="45"/>
        <v>0</v>
      </c>
      <c r="BU41" s="63">
        <f t="shared" si="46"/>
        <v>0</v>
      </c>
      <c r="BV41" s="63">
        <f t="shared" si="47"/>
        <v>0</v>
      </c>
      <c r="BW41" s="63">
        <f t="shared" si="48"/>
        <v>0</v>
      </c>
      <c r="BX41" s="63">
        <f t="shared" si="49"/>
        <v>0</v>
      </c>
      <c r="BY41" s="63">
        <f t="shared" si="50"/>
        <v>0</v>
      </c>
      <c r="BZ41" s="63">
        <f t="shared" si="51"/>
        <v>0</v>
      </c>
      <c r="CA41" s="63">
        <f t="shared" si="52"/>
        <v>1</v>
      </c>
      <c r="CB41" s="63">
        <f t="shared" si="53"/>
        <v>0</v>
      </c>
      <c r="CC41" s="63">
        <f t="shared" si="54"/>
        <v>0</v>
      </c>
      <c r="CD41" s="63">
        <f t="shared" si="55"/>
        <v>0</v>
      </c>
      <c r="CE41" s="63">
        <f t="shared" si="56"/>
        <v>0</v>
      </c>
      <c r="CF41" s="63">
        <f t="shared" si="57"/>
        <v>0</v>
      </c>
      <c r="CG41" s="63">
        <f t="shared" si="58"/>
        <v>1</v>
      </c>
      <c r="CH41" s="63">
        <f t="shared" si="59"/>
        <v>0</v>
      </c>
      <c r="CI41" s="63">
        <f t="shared" si="60"/>
        <v>0</v>
      </c>
      <c r="CJ41" s="63">
        <f t="shared" si="61"/>
        <v>0</v>
      </c>
      <c r="CK41" s="63">
        <f t="shared" si="62"/>
        <v>1</v>
      </c>
      <c r="CL41" s="63">
        <f t="shared" si="63"/>
        <v>0</v>
      </c>
      <c r="CM41" s="63">
        <f t="shared" si="64"/>
        <v>1</v>
      </c>
      <c r="CN41" s="63">
        <f t="shared" si="65"/>
        <v>0</v>
      </c>
      <c r="CO41" s="63">
        <f t="shared" si="66"/>
        <v>0</v>
      </c>
      <c r="CP41" s="63">
        <f t="shared" si="67"/>
        <v>0</v>
      </c>
      <c r="CQ41" s="63">
        <f t="shared" si="68"/>
        <v>1</v>
      </c>
      <c r="CR41" s="63">
        <f t="shared" si="69"/>
        <v>0</v>
      </c>
      <c r="CS41" s="63">
        <f t="shared" si="70"/>
        <v>0</v>
      </c>
      <c r="CT41" s="63">
        <f t="shared" si="71"/>
        <v>0</v>
      </c>
      <c r="CU41" s="63">
        <f t="shared" si="72"/>
        <v>0</v>
      </c>
      <c r="CV41" s="63">
        <f t="shared" si="73"/>
        <v>0</v>
      </c>
      <c r="CW41" s="63">
        <f t="shared" si="74"/>
        <v>1</v>
      </c>
      <c r="CX41" s="63">
        <f t="shared" si="75"/>
        <v>0</v>
      </c>
    </row>
    <row r="42" spans="1:102" ht="14.25" customHeight="1" x14ac:dyDescent="0.4">
      <c r="A42" s="183" t="s">
        <v>68</v>
      </c>
      <c r="B42" s="184">
        <v>44656</v>
      </c>
      <c r="C42" s="13"/>
      <c r="D42" s="13"/>
      <c r="E42" s="198"/>
      <c r="F42" s="198"/>
      <c r="G42" s="198"/>
      <c r="H42" s="198"/>
      <c r="I42" s="198"/>
      <c r="J42" s="198"/>
      <c r="K42" s="198"/>
      <c r="L42" s="198"/>
      <c r="M42" s="151"/>
      <c r="N42" s="198"/>
      <c r="O42" s="198"/>
      <c r="P42" s="249"/>
      <c r="Q42" s="201">
        <v>27</v>
      </c>
      <c r="R42" s="201"/>
      <c r="S42" s="201"/>
      <c r="T42" s="198"/>
      <c r="U42" s="198"/>
      <c r="V42" s="249"/>
      <c r="W42" s="234">
        <v>25</v>
      </c>
      <c r="X42" s="234"/>
      <c r="Y42" s="103"/>
      <c r="Z42" s="103"/>
      <c r="AA42" s="103"/>
      <c r="AB42" s="103"/>
      <c r="AC42" s="83"/>
      <c r="AD42" s="234">
        <v>31</v>
      </c>
      <c r="AE42" s="234"/>
      <c r="AF42" s="102">
        <v>21</v>
      </c>
      <c r="AG42" s="234"/>
      <c r="AH42" s="234">
        <v>37</v>
      </c>
      <c r="AI42" s="234"/>
      <c r="AJ42" s="198">
        <v>15</v>
      </c>
      <c r="AK42" s="103"/>
      <c r="AL42" s="103"/>
      <c r="AM42" s="82"/>
      <c r="AN42" s="13"/>
      <c r="AO42" s="1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5"/>
      <c r="BA42" s="105"/>
      <c r="BB42" s="103"/>
      <c r="BC42" s="103"/>
      <c r="BD42" s="103"/>
      <c r="BE42" s="103"/>
      <c r="BF42" s="103"/>
      <c r="BG42" s="108"/>
      <c r="BH42" s="103"/>
      <c r="BI42" s="103"/>
      <c r="BJ42" s="103"/>
      <c r="BK42" s="109"/>
      <c r="BM42" s="63">
        <f t="shared" si="38"/>
        <v>0</v>
      </c>
      <c r="BN42" s="63">
        <f t="shared" si="39"/>
        <v>0</v>
      </c>
      <c r="BO42" s="63">
        <f t="shared" si="40"/>
        <v>0</v>
      </c>
      <c r="BP42" s="63">
        <f t="shared" si="41"/>
        <v>0</v>
      </c>
      <c r="BQ42" s="63">
        <f t="shared" si="42"/>
        <v>0</v>
      </c>
      <c r="BR42" s="63">
        <f t="shared" si="43"/>
        <v>0</v>
      </c>
      <c r="BS42" s="63">
        <f t="shared" si="44"/>
        <v>0</v>
      </c>
      <c r="BT42" s="63">
        <f t="shared" si="45"/>
        <v>0</v>
      </c>
      <c r="BU42" s="63">
        <f t="shared" si="46"/>
        <v>0</v>
      </c>
      <c r="BV42" s="63">
        <f t="shared" si="47"/>
        <v>0</v>
      </c>
      <c r="BW42" s="63">
        <f t="shared" si="48"/>
        <v>0</v>
      </c>
      <c r="BX42" s="63">
        <f t="shared" si="49"/>
        <v>0</v>
      </c>
      <c r="BY42" s="63">
        <f t="shared" si="50"/>
        <v>0</v>
      </c>
      <c r="BZ42" s="63">
        <f t="shared" si="51"/>
        <v>0</v>
      </c>
      <c r="CA42" s="63">
        <f t="shared" si="52"/>
        <v>1</v>
      </c>
      <c r="CB42" s="63">
        <f t="shared" si="53"/>
        <v>0</v>
      </c>
      <c r="CC42" s="63">
        <f t="shared" si="54"/>
        <v>0</v>
      </c>
      <c r="CD42" s="63">
        <f t="shared" si="55"/>
        <v>0</v>
      </c>
      <c r="CE42" s="63">
        <f t="shared" si="56"/>
        <v>0</v>
      </c>
      <c r="CF42" s="63">
        <f t="shared" si="57"/>
        <v>0</v>
      </c>
      <c r="CG42" s="63">
        <f t="shared" si="58"/>
        <v>1</v>
      </c>
      <c r="CH42" s="63">
        <f t="shared" si="59"/>
        <v>0</v>
      </c>
      <c r="CI42" s="63">
        <f t="shared" si="60"/>
        <v>0</v>
      </c>
      <c r="CJ42" s="63">
        <f t="shared" si="61"/>
        <v>0</v>
      </c>
      <c r="CK42" s="63">
        <f t="shared" si="62"/>
        <v>1</v>
      </c>
      <c r="CL42" s="63">
        <f t="shared" si="63"/>
        <v>0</v>
      </c>
      <c r="CM42" s="63">
        <f t="shared" si="64"/>
        <v>1</v>
      </c>
      <c r="CN42" s="63">
        <f t="shared" si="65"/>
        <v>0</v>
      </c>
      <c r="CO42" s="63">
        <f t="shared" si="66"/>
        <v>0</v>
      </c>
      <c r="CP42" s="63">
        <f t="shared" si="67"/>
        <v>0</v>
      </c>
      <c r="CQ42" s="63">
        <f t="shared" si="68"/>
        <v>1</v>
      </c>
      <c r="CR42" s="63">
        <f t="shared" si="69"/>
        <v>0</v>
      </c>
      <c r="CS42" s="63">
        <f t="shared" si="70"/>
        <v>0</v>
      </c>
      <c r="CT42" s="63">
        <f t="shared" si="71"/>
        <v>0</v>
      </c>
      <c r="CU42" s="63">
        <f t="shared" si="72"/>
        <v>0</v>
      </c>
      <c r="CV42" s="63">
        <f t="shared" si="73"/>
        <v>0</v>
      </c>
      <c r="CW42" s="63">
        <f t="shared" si="74"/>
        <v>1</v>
      </c>
      <c r="CX42" s="63">
        <f t="shared" si="75"/>
        <v>0</v>
      </c>
    </row>
    <row r="43" spans="1:102" ht="26.25" x14ac:dyDescent="0.4">
      <c r="A43" s="183" t="s">
        <v>69</v>
      </c>
      <c r="B43" s="184">
        <v>44657</v>
      </c>
      <c r="C43" s="13"/>
      <c r="D43" s="13"/>
      <c r="E43" s="198"/>
      <c r="F43" s="198"/>
      <c r="G43" s="198"/>
      <c r="H43" s="198"/>
      <c r="I43" s="198"/>
      <c r="J43" s="198"/>
      <c r="K43" s="198"/>
      <c r="L43" s="198"/>
      <c r="M43" s="151"/>
      <c r="N43" s="198"/>
      <c r="O43" s="198"/>
      <c r="P43" s="249"/>
      <c r="Q43" s="198">
        <v>27</v>
      </c>
      <c r="R43" s="198"/>
      <c r="S43" s="198"/>
      <c r="T43" s="198"/>
      <c r="U43" s="198"/>
      <c r="V43" s="249"/>
      <c r="W43" s="198">
        <v>25</v>
      </c>
      <c r="X43" s="103"/>
      <c r="Y43" s="103"/>
      <c r="Z43" s="103"/>
      <c r="AA43" s="103"/>
      <c r="AB43" s="103"/>
      <c r="AC43" s="83"/>
      <c r="AD43" s="234">
        <v>31</v>
      </c>
      <c r="AE43" s="103"/>
      <c r="AF43" s="102">
        <v>21</v>
      </c>
      <c r="AG43" s="103"/>
      <c r="AH43" s="198">
        <v>37</v>
      </c>
      <c r="AI43" s="103"/>
      <c r="AJ43" s="198">
        <v>15</v>
      </c>
      <c r="AK43" s="103"/>
      <c r="AL43" s="103"/>
      <c r="AM43" s="82"/>
      <c r="AN43" s="13"/>
      <c r="AO43" s="1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5"/>
      <c r="BA43" s="105"/>
      <c r="BB43" s="103"/>
      <c r="BC43" s="103"/>
      <c r="BD43" s="103"/>
      <c r="BE43" s="103"/>
      <c r="BF43" s="103"/>
      <c r="BG43" s="108"/>
      <c r="BH43" s="103"/>
      <c r="BI43" s="103"/>
      <c r="BJ43" s="103"/>
      <c r="BK43" s="111"/>
      <c r="BM43" s="63">
        <f t="shared" si="38"/>
        <v>0</v>
      </c>
      <c r="BN43" s="63">
        <f t="shared" si="39"/>
        <v>0</v>
      </c>
      <c r="BO43" s="63">
        <f t="shared" si="40"/>
        <v>0</v>
      </c>
      <c r="BP43" s="63">
        <f t="shared" si="41"/>
        <v>0</v>
      </c>
      <c r="BQ43" s="63">
        <f t="shared" si="42"/>
        <v>0</v>
      </c>
      <c r="BR43" s="63">
        <f t="shared" si="43"/>
        <v>0</v>
      </c>
      <c r="BS43" s="63">
        <f t="shared" si="44"/>
        <v>0</v>
      </c>
      <c r="BT43" s="63">
        <f t="shared" si="45"/>
        <v>0</v>
      </c>
      <c r="BU43" s="63">
        <f t="shared" si="46"/>
        <v>0</v>
      </c>
      <c r="BV43" s="63">
        <f t="shared" si="47"/>
        <v>0</v>
      </c>
      <c r="BW43" s="63">
        <f t="shared" si="48"/>
        <v>0</v>
      </c>
      <c r="BX43" s="63">
        <f t="shared" si="49"/>
        <v>0</v>
      </c>
      <c r="BY43" s="63">
        <f t="shared" si="50"/>
        <v>0</v>
      </c>
      <c r="BZ43" s="63">
        <f t="shared" si="51"/>
        <v>0</v>
      </c>
      <c r="CA43" s="63">
        <f t="shared" si="52"/>
        <v>1</v>
      </c>
      <c r="CB43" s="63">
        <f t="shared" si="53"/>
        <v>0</v>
      </c>
      <c r="CC43" s="63">
        <f t="shared" si="54"/>
        <v>0</v>
      </c>
      <c r="CD43" s="63">
        <f t="shared" si="55"/>
        <v>0</v>
      </c>
      <c r="CE43" s="63">
        <f t="shared" si="56"/>
        <v>0</v>
      </c>
      <c r="CF43" s="63">
        <f t="shared" si="57"/>
        <v>0</v>
      </c>
      <c r="CG43" s="63">
        <f t="shared" si="58"/>
        <v>1</v>
      </c>
      <c r="CH43" s="63">
        <f t="shared" si="59"/>
        <v>0</v>
      </c>
      <c r="CI43" s="63">
        <f t="shared" si="60"/>
        <v>0</v>
      </c>
      <c r="CJ43" s="63">
        <f t="shared" si="61"/>
        <v>0</v>
      </c>
      <c r="CK43" s="63">
        <f t="shared" si="62"/>
        <v>1</v>
      </c>
      <c r="CL43" s="63">
        <f t="shared" si="63"/>
        <v>0</v>
      </c>
      <c r="CM43" s="63">
        <f t="shared" si="64"/>
        <v>1</v>
      </c>
      <c r="CN43" s="63">
        <f t="shared" si="65"/>
        <v>0</v>
      </c>
      <c r="CO43" s="63">
        <f t="shared" si="66"/>
        <v>0</v>
      </c>
      <c r="CP43" s="63">
        <f t="shared" si="67"/>
        <v>0</v>
      </c>
      <c r="CQ43" s="63">
        <f t="shared" si="68"/>
        <v>1</v>
      </c>
      <c r="CR43" s="63">
        <f t="shared" si="69"/>
        <v>0</v>
      </c>
      <c r="CS43" s="63">
        <f t="shared" si="70"/>
        <v>0</v>
      </c>
      <c r="CT43" s="63">
        <f t="shared" si="71"/>
        <v>0</v>
      </c>
      <c r="CU43" s="63">
        <f t="shared" si="72"/>
        <v>0</v>
      </c>
      <c r="CV43" s="63">
        <f t="shared" si="73"/>
        <v>0</v>
      </c>
      <c r="CW43" s="63">
        <f t="shared" si="74"/>
        <v>1</v>
      </c>
      <c r="CX43" s="63">
        <f t="shared" si="75"/>
        <v>0</v>
      </c>
    </row>
    <row r="44" spans="1:102" ht="26.25" x14ac:dyDescent="0.4">
      <c r="A44" s="183" t="s">
        <v>70</v>
      </c>
      <c r="B44" s="184">
        <v>44658</v>
      </c>
      <c r="C44" s="13"/>
      <c r="D44" s="13"/>
      <c r="E44" s="198"/>
      <c r="F44" s="198"/>
      <c r="G44" s="198"/>
      <c r="H44" s="198"/>
      <c r="I44" s="198"/>
      <c r="J44" s="198"/>
      <c r="K44" s="198"/>
      <c r="L44" s="198"/>
      <c r="M44" s="151"/>
      <c r="N44" s="198"/>
      <c r="O44" s="198"/>
      <c r="P44" s="249"/>
      <c r="Q44" s="198">
        <v>28</v>
      </c>
      <c r="R44" s="198"/>
      <c r="S44" s="198"/>
      <c r="T44" s="198"/>
      <c r="U44" s="198"/>
      <c r="V44" s="249"/>
      <c r="W44" s="198">
        <v>26</v>
      </c>
      <c r="X44" s="103"/>
      <c r="Y44" s="103"/>
      <c r="Z44" s="103"/>
      <c r="AA44" s="103"/>
      <c r="AB44" s="103"/>
      <c r="AC44" s="83"/>
      <c r="AD44" s="234">
        <v>31</v>
      </c>
      <c r="AE44" s="103"/>
      <c r="AF44" s="102">
        <v>21</v>
      </c>
      <c r="AG44" s="103"/>
      <c r="AH44" s="198">
        <v>37</v>
      </c>
      <c r="AI44" s="103"/>
      <c r="AJ44" s="198">
        <v>15</v>
      </c>
      <c r="AK44" s="103"/>
      <c r="AL44" s="103"/>
      <c r="AM44" s="82"/>
      <c r="AN44" s="13"/>
      <c r="AO44" s="1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5"/>
      <c r="BA44" s="105"/>
      <c r="BB44" s="103"/>
      <c r="BC44" s="103"/>
      <c r="BD44" s="103"/>
      <c r="BE44" s="103"/>
      <c r="BF44" s="103"/>
      <c r="BG44" s="108"/>
      <c r="BH44" s="103"/>
      <c r="BI44" s="103"/>
      <c r="BJ44" s="103"/>
      <c r="BK44" s="111"/>
      <c r="BM44" s="63">
        <f t="shared" si="38"/>
        <v>0</v>
      </c>
      <c r="BN44" s="63">
        <f t="shared" si="39"/>
        <v>0</v>
      </c>
      <c r="BO44" s="63">
        <f t="shared" si="40"/>
        <v>0</v>
      </c>
      <c r="BP44" s="63">
        <f t="shared" si="41"/>
        <v>0</v>
      </c>
      <c r="BQ44" s="63">
        <f t="shared" si="42"/>
        <v>0</v>
      </c>
      <c r="BR44" s="63">
        <f t="shared" si="43"/>
        <v>0</v>
      </c>
      <c r="BS44" s="63">
        <f t="shared" si="44"/>
        <v>0</v>
      </c>
      <c r="BT44" s="63">
        <f t="shared" si="45"/>
        <v>0</v>
      </c>
      <c r="BU44" s="63">
        <f t="shared" si="46"/>
        <v>0</v>
      </c>
      <c r="BV44" s="63">
        <f t="shared" si="47"/>
        <v>0</v>
      </c>
      <c r="BW44" s="63">
        <f t="shared" si="48"/>
        <v>0</v>
      </c>
      <c r="BX44" s="63">
        <f t="shared" si="49"/>
        <v>0</v>
      </c>
      <c r="BY44" s="63">
        <f t="shared" si="50"/>
        <v>0</v>
      </c>
      <c r="BZ44" s="63">
        <f t="shared" si="51"/>
        <v>0</v>
      </c>
      <c r="CA44" s="63">
        <f t="shared" si="52"/>
        <v>1</v>
      </c>
      <c r="CB44" s="63">
        <f t="shared" si="53"/>
        <v>0</v>
      </c>
      <c r="CC44" s="63">
        <f t="shared" si="54"/>
        <v>0</v>
      </c>
      <c r="CD44" s="63">
        <f t="shared" si="55"/>
        <v>0</v>
      </c>
      <c r="CE44" s="63">
        <f t="shared" si="56"/>
        <v>0</v>
      </c>
      <c r="CF44" s="63">
        <f t="shared" si="57"/>
        <v>0</v>
      </c>
      <c r="CG44" s="63">
        <f t="shared" si="58"/>
        <v>1</v>
      </c>
      <c r="CH44" s="63">
        <f t="shared" si="59"/>
        <v>0</v>
      </c>
      <c r="CI44" s="63">
        <f t="shared" si="60"/>
        <v>0</v>
      </c>
      <c r="CJ44" s="63">
        <f t="shared" si="61"/>
        <v>0</v>
      </c>
      <c r="CK44" s="63">
        <f t="shared" si="62"/>
        <v>0</v>
      </c>
      <c r="CL44" s="63">
        <f t="shared" si="63"/>
        <v>1</v>
      </c>
      <c r="CM44" s="63">
        <f t="shared" si="64"/>
        <v>0</v>
      </c>
      <c r="CN44" s="63">
        <f t="shared" si="65"/>
        <v>1</v>
      </c>
      <c r="CO44" s="63">
        <f t="shared" si="66"/>
        <v>0</v>
      </c>
      <c r="CP44" s="63">
        <f t="shared" si="67"/>
        <v>0</v>
      </c>
      <c r="CQ44" s="63">
        <f t="shared" si="68"/>
        <v>1</v>
      </c>
      <c r="CR44" s="63">
        <f t="shared" si="69"/>
        <v>0</v>
      </c>
      <c r="CS44" s="63">
        <f t="shared" si="70"/>
        <v>0</v>
      </c>
      <c r="CT44" s="63">
        <f t="shared" si="71"/>
        <v>0</v>
      </c>
      <c r="CU44" s="63">
        <f t="shared" si="72"/>
        <v>0</v>
      </c>
      <c r="CV44" s="63">
        <f t="shared" si="73"/>
        <v>0</v>
      </c>
      <c r="CW44" s="63">
        <f t="shared" si="74"/>
        <v>1</v>
      </c>
      <c r="CX44" s="63">
        <f t="shared" si="75"/>
        <v>0</v>
      </c>
    </row>
    <row r="45" spans="1:102" ht="26.25" x14ac:dyDescent="0.4">
      <c r="A45" s="183" t="s">
        <v>72</v>
      </c>
      <c r="B45" s="184">
        <v>44659</v>
      </c>
      <c r="C45" s="13"/>
      <c r="D45" s="13"/>
      <c r="E45" s="198"/>
      <c r="F45" s="198"/>
      <c r="G45" s="198"/>
      <c r="H45" s="198"/>
      <c r="I45" s="198"/>
      <c r="J45" s="198"/>
      <c r="K45" s="198"/>
      <c r="L45" s="198"/>
      <c r="M45" s="151"/>
      <c r="N45" s="198"/>
      <c r="O45" s="198"/>
      <c r="P45" s="249"/>
      <c r="Q45" s="201">
        <v>28</v>
      </c>
      <c r="R45" s="201"/>
      <c r="S45" s="201"/>
      <c r="T45" s="198"/>
      <c r="U45" s="198"/>
      <c r="V45" s="249"/>
      <c r="W45" s="234">
        <v>26</v>
      </c>
      <c r="X45" s="234"/>
      <c r="Y45" s="103"/>
      <c r="Z45" s="103"/>
      <c r="AA45" s="103"/>
      <c r="AB45" s="103"/>
      <c r="AC45" s="83"/>
      <c r="AD45" s="234">
        <v>31</v>
      </c>
      <c r="AE45" s="103"/>
      <c r="AF45" s="102">
        <v>21</v>
      </c>
      <c r="AG45" s="103"/>
      <c r="AH45" s="198">
        <v>37</v>
      </c>
      <c r="AI45" s="103"/>
      <c r="AJ45" s="198">
        <v>15</v>
      </c>
      <c r="AK45" s="103"/>
      <c r="AL45" s="103"/>
      <c r="AM45" s="82"/>
      <c r="AN45" s="13"/>
      <c r="AO45" s="1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5"/>
      <c r="BA45" s="105"/>
      <c r="BB45" s="103"/>
      <c r="BC45" s="103"/>
      <c r="BD45" s="103"/>
      <c r="BE45" s="103"/>
      <c r="BF45" s="103"/>
      <c r="BG45" s="108"/>
      <c r="BH45" s="103"/>
      <c r="BI45" s="103"/>
      <c r="BJ45" s="103"/>
      <c r="BK45" s="109"/>
      <c r="BM45" s="63">
        <f t="shared" si="38"/>
        <v>0</v>
      </c>
      <c r="BN45" s="63">
        <f t="shared" si="39"/>
        <v>0</v>
      </c>
      <c r="BO45" s="63">
        <f t="shared" si="40"/>
        <v>0</v>
      </c>
      <c r="BP45" s="63">
        <f t="shared" si="41"/>
        <v>0</v>
      </c>
      <c r="BQ45" s="63">
        <f t="shared" si="42"/>
        <v>0</v>
      </c>
      <c r="BR45" s="63">
        <f t="shared" si="43"/>
        <v>0</v>
      </c>
      <c r="BS45" s="63">
        <f t="shared" si="44"/>
        <v>0</v>
      </c>
      <c r="BT45" s="63">
        <f t="shared" si="45"/>
        <v>0</v>
      </c>
      <c r="BU45" s="63">
        <f t="shared" si="46"/>
        <v>0</v>
      </c>
      <c r="BV45" s="63">
        <f t="shared" si="47"/>
        <v>0</v>
      </c>
      <c r="BW45" s="63">
        <f t="shared" si="48"/>
        <v>0</v>
      </c>
      <c r="BX45" s="63">
        <f t="shared" si="49"/>
        <v>0</v>
      </c>
      <c r="BY45" s="63">
        <f t="shared" si="50"/>
        <v>0</v>
      </c>
      <c r="BZ45" s="63">
        <f t="shared" si="51"/>
        <v>0</v>
      </c>
      <c r="CA45" s="63">
        <f t="shared" si="52"/>
        <v>1</v>
      </c>
      <c r="CB45" s="63">
        <f t="shared" si="53"/>
        <v>0</v>
      </c>
      <c r="CC45" s="63">
        <f t="shared" si="54"/>
        <v>0</v>
      </c>
      <c r="CD45" s="63">
        <f t="shared" si="55"/>
        <v>0</v>
      </c>
      <c r="CE45" s="63">
        <f t="shared" si="56"/>
        <v>0</v>
      </c>
      <c r="CF45" s="63">
        <f t="shared" si="57"/>
        <v>0</v>
      </c>
      <c r="CG45" s="63">
        <f t="shared" si="58"/>
        <v>1</v>
      </c>
      <c r="CH45" s="63">
        <f t="shared" si="59"/>
        <v>0</v>
      </c>
      <c r="CI45" s="63">
        <f t="shared" si="60"/>
        <v>0</v>
      </c>
      <c r="CJ45" s="63">
        <f t="shared" si="61"/>
        <v>0</v>
      </c>
      <c r="CK45" s="63">
        <f t="shared" si="62"/>
        <v>0</v>
      </c>
      <c r="CL45" s="63">
        <f t="shared" si="63"/>
        <v>1</v>
      </c>
      <c r="CM45" s="63">
        <f t="shared" si="64"/>
        <v>0</v>
      </c>
      <c r="CN45" s="63">
        <f t="shared" si="65"/>
        <v>1</v>
      </c>
      <c r="CO45" s="63">
        <f t="shared" si="66"/>
        <v>0</v>
      </c>
      <c r="CP45" s="63">
        <f t="shared" si="67"/>
        <v>0</v>
      </c>
      <c r="CQ45" s="63">
        <f t="shared" si="68"/>
        <v>1</v>
      </c>
      <c r="CR45" s="63">
        <f t="shared" si="69"/>
        <v>0</v>
      </c>
      <c r="CS45" s="63">
        <f t="shared" si="70"/>
        <v>0</v>
      </c>
      <c r="CT45" s="63">
        <f t="shared" si="71"/>
        <v>0</v>
      </c>
      <c r="CU45" s="63">
        <f t="shared" si="72"/>
        <v>0</v>
      </c>
      <c r="CV45" s="63">
        <f t="shared" si="73"/>
        <v>0</v>
      </c>
      <c r="CW45" s="63">
        <f t="shared" si="74"/>
        <v>1</v>
      </c>
      <c r="CX45" s="63">
        <f t="shared" si="75"/>
        <v>0</v>
      </c>
    </row>
    <row r="46" spans="1:102" ht="26.25" x14ac:dyDescent="0.4">
      <c r="A46" s="183" t="s">
        <v>73</v>
      </c>
      <c r="B46" s="184">
        <v>44660</v>
      </c>
      <c r="C46" s="13"/>
      <c r="D46" s="13"/>
      <c r="E46" s="198"/>
      <c r="F46" s="198"/>
      <c r="G46" s="198"/>
      <c r="H46" s="198"/>
      <c r="I46" s="198"/>
      <c r="J46" s="198"/>
      <c r="K46" s="198"/>
      <c r="L46" s="198"/>
      <c r="M46" s="151"/>
      <c r="N46" s="198"/>
      <c r="O46" s="198"/>
      <c r="P46" s="249"/>
      <c r="Q46" s="198">
        <v>28</v>
      </c>
      <c r="R46" s="198"/>
      <c r="S46" s="198"/>
      <c r="T46" s="198"/>
      <c r="U46" s="198"/>
      <c r="V46" s="249"/>
      <c r="W46" s="234">
        <v>26</v>
      </c>
      <c r="X46" s="234"/>
      <c r="Y46" s="103"/>
      <c r="Z46" s="103"/>
      <c r="AA46" s="103"/>
      <c r="AB46" s="103"/>
      <c r="AC46" s="83"/>
      <c r="AD46" s="198"/>
      <c r="AE46" s="103"/>
      <c r="AF46" s="103"/>
      <c r="AG46" s="103"/>
      <c r="AH46" s="198"/>
      <c r="AI46" s="103"/>
      <c r="AJ46" s="103"/>
      <c r="AK46" s="103"/>
      <c r="AL46" s="103"/>
      <c r="AM46" s="82"/>
      <c r="AN46" s="13"/>
      <c r="AO46" s="1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5"/>
      <c r="BA46" s="105"/>
      <c r="BB46" s="103"/>
      <c r="BC46" s="103"/>
      <c r="BD46" s="103"/>
      <c r="BE46" s="103"/>
      <c r="BF46" s="103"/>
      <c r="BG46" s="108"/>
      <c r="BH46" s="103"/>
      <c r="BI46" s="103"/>
      <c r="BJ46" s="103"/>
      <c r="BK46" s="109"/>
      <c r="BM46" s="63">
        <f t="shared" si="38"/>
        <v>0</v>
      </c>
      <c r="BN46" s="63">
        <f t="shared" si="39"/>
        <v>0</v>
      </c>
      <c r="BO46" s="63">
        <f t="shared" si="40"/>
        <v>0</v>
      </c>
      <c r="BP46" s="63">
        <f t="shared" si="41"/>
        <v>0</v>
      </c>
      <c r="BQ46" s="63">
        <f t="shared" si="42"/>
        <v>0</v>
      </c>
      <c r="BR46" s="63">
        <f t="shared" si="43"/>
        <v>0</v>
      </c>
      <c r="BS46" s="63">
        <f t="shared" si="44"/>
        <v>0</v>
      </c>
      <c r="BT46" s="63">
        <f t="shared" si="45"/>
        <v>0</v>
      </c>
      <c r="BU46" s="63">
        <f t="shared" si="46"/>
        <v>0</v>
      </c>
      <c r="BV46" s="63">
        <f t="shared" si="47"/>
        <v>0</v>
      </c>
      <c r="BW46" s="63">
        <f t="shared" si="48"/>
        <v>0</v>
      </c>
      <c r="BX46" s="63">
        <f t="shared" si="49"/>
        <v>0</v>
      </c>
      <c r="BY46" s="63">
        <f t="shared" si="50"/>
        <v>0</v>
      </c>
      <c r="BZ46" s="63">
        <f t="shared" si="51"/>
        <v>0</v>
      </c>
      <c r="CA46" s="63">
        <f t="shared" si="52"/>
        <v>0</v>
      </c>
      <c r="CB46" s="63">
        <f t="shared" si="53"/>
        <v>0</v>
      </c>
      <c r="CC46" s="63">
        <f t="shared" si="54"/>
        <v>0</v>
      </c>
      <c r="CD46" s="63">
        <f t="shared" si="55"/>
        <v>0</v>
      </c>
      <c r="CE46" s="63">
        <f t="shared" si="56"/>
        <v>0</v>
      </c>
      <c r="CF46" s="63">
        <f t="shared" si="57"/>
        <v>0</v>
      </c>
      <c r="CG46" s="63">
        <f t="shared" si="58"/>
        <v>0</v>
      </c>
      <c r="CH46" s="63">
        <f t="shared" si="59"/>
        <v>0</v>
      </c>
      <c r="CI46" s="63">
        <f t="shared" si="60"/>
        <v>0</v>
      </c>
      <c r="CJ46" s="63">
        <f t="shared" si="61"/>
        <v>0</v>
      </c>
      <c r="CK46" s="63">
        <f t="shared" si="62"/>
        <v>0</v>
      </c>
      <c r="CL46" s="63">
        <f t="shared" si="63"/>
        <v>1</v>
      </c>
      <c r="CM46" s="63">
        <f t="shared" si="64"/>
        <v>0</v>
      </c>
      <c r="CN46" s="63">
        <f t="shared" si="65"/>
        <v>1</v>
      </c>
      <c r="CO46" s="63">
        <f t="shared" si="66"/>
        <v>0</v>
      </c>
      <c r="CP46" s="63">
        <f t="shared" si="67"/>
        <v>0</v>
      </c>
      <c r="CQ46" s="63">
        <f t="shared" si="68"/>
        <v>0</v>
      </c>
      <c r="CR46" s="63">
        <f t="shared" si="69"/>
        <v>0</v>
      </c>
      <c r="CS46" s="63">
        <f t="shared" si="70"/>
        <v>0</v>
      </c>
      <c r="CT46" s="63">
        <f t="shared" si="71"/>
        <v>0</v>
      </c>
      <c r="CU46" s="63">
        <f t="shared" si="72"/>
        <v>0</v>
      </c>
      <c r="CV46" s="63">
        <f t="shared" si="73"/>
        <v>0</v>
      </c>
      <c r="CW46" s="63">
        <f t="shared" si="74"/>
        <v>0</v>
      </c>
      <c r="CX46" s="63">
        <f t="shared" si="75"/>
        <v>0</v>
      </c>
    </row>
    <row r="47" spans="1:102" s="5" customFormat="1" ht="26.25" x14ac:dyDescent="0.4">
      <c r="A47" s="185" t="s">
        <v>74</v>
      </c>
      <c r="B47" s="186">
        <v>44661</v>
      </c>
      <c r="C47" s="14"/>
      <c r="D47" s="14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249"/>
      <c r="Q47" s="151"/>
      <c r="R47" s="151"/>
      <c r="S47" s="151"/>
      <c r="T47" s="151"/>
      <c r="U47" s="151"/>
      <c r="V47" s="249"/>
      <c r="W47" s="185"/>
      <c r="X47" s="185"/>
      <c r="Y47" s="113"/>
      <c r="Z47" s="113"/>
      <c r="AA47" s="113"/>
      <c r="AB47" s="113"/>
      <c r="AC47" s="83"/>
      <c r="AD47" s="151"/>
      <c r="AE47" s="113"/>
      <c r="AF47" s="113"/>
      <c r="AG47" s="113"/>
      <c r="AH47" s="151"/>
      <c r="AI47" s="113"/>
      <c r="AJ47" s="113"/>
      <c r="AK47" s="113"/>
      <c r="AL47" s="113"/>
      <c r="AM47" s="82"/>
      <c r="AN47" s="14"/>
      <c r="AO47" s="14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4"/>
      <c r="BA47" s="114"/>
      <c r="BB47" s="113"/>
      <c r="BC47" s="113"/>
      <c r="BD47" s="113"/>
      <c r="BE47" s="113"/>
      <c r="BF47" s="113"/>
      <c r="BG47" s="108"/>
      <c r="BH47" s="113"/>
      <c r="BI47" s="113"/>
      <c r="BJ47" s="113"/>
      <c r="BK47" s="115"/>
      <c r="BM47" s="63">
        <f t="shared" si="38"/>
        <v>0</v>
      </c>
      <c r="BN47" s="63">
        <f t="shared" si="39"/>
        <v>0</v>
      </c>
      <c r="BO47" s="63">
        <f t="shared" si="40"/>
        <v>0</v>
      </c>
      <c r="BP47" s="63">
        <f t="shared" si="41"/>
        <v>0</v>
      </c>
      <c r="BQ47" s="63">
        <f t="shared" si="42"/>
        <v>0</v>
      </c>
      <c r="BR47" s="63">
        <f t="shared" si="43"/>
        <v>0</v>
      </c>
      <c r="BS47" s="63">
        <f t="shared" si="44"/>
        <v>0</v>
      </c>
      <c r="BT47" s="63">
        <f t="shared" si="45"/>
        <v>0</v>
      </c>
      <c r="BU47" s="63">
        <f t="shared" si="46"/>
        <v>0</v>
      </c>
      <c r="BV47" s="63">
        <f t="shared" si="47"/>
        <v>0</v>
      </c>
      <c r="BW47" s="63">
        <f t="shared" si="48"/>
        <v>0</v>
      </c>
      <c r="BX47" s="63">
        <f t="shared" si="49"/>
        <v>0</v>
      </c>
      <c r="BY47" s="63">
        <f t="shared" si="50"/>
        <v>0</v>
      </c>
      <c r="BZ47" s="63">
        <f t="shared" si="51"/>
        <v>0</v>
      </c>
      <c r="CA47" s="63">
        <f t="shared" si="52"/>
        <v>0</v>
      </c>
      <c r="CB47" s="63">
        <f t="shared" si="53"/>
        <v>0</v>
      </c>
      <c r="CC47" s="63">
        <f t="shared" si="54"/>
        <v>0</v>
      </c>
      <c r="CD47" s="63">
        <f t="shared" si="55"/>
        <v>0</v>
      </c>
      <c r="CE47" s="63">
        <f t="shared" si="56"/>
        <v>0</v>
      </c>
      <c r="CF47" s="63">
        <f t="shared" si="57"/>
        <v>0</v>
      </c>
      <c r="CG47" s="63">
        <f t="shared" si="58"/>
        <v>0</v>
      </c>
      <c r="CH47" s="63">
        <f t="shared" si="59"/>
        <v>0</v>
      </c>
      <c r="CI47" s="63">
        <f t="shared" si="60"/>
        <v>0</v>
      </c>
      <c r="CJ47" s="63">
        <f t="shared" si="61"/>
        <v>0</v>
      </c>
      <c r="CK47" s="63">
        <f t="shared" si="62"/>
        <v>0</v>
      </c>
      <c r="CL47" s="63">
        <f t="shared" si="63"/>
        <v>0</v>
      </c>
      <c r="CM47" s="63">
        <f t="shared" si="64"/>
        <v>0</v>
      </c>
      <c r="CN47" s="63">
        <f t="shared" si="65"/>
        <v>0</v>
      </c>
      <c r="CO47" s="63">
        <f t="shared" si="66"/>
        <v>0</v>
      </c>
      <c r="CP47" s="63">
        <f t="shared" si="67"/>
        <v>0</v>
      </c>
      <c r="CQ47" s="63">
        <f t="shared" si="68"/>
        <v>0</v>
      </c>
      <c r="CR47" s="63">
        <f t="shared" si="69"/>
        <v>0</v>
      </c>
      <c r="CS47" s="63">
        <f t="shared" si="70"/>
        <v>0</v>
      </c>
      <c r="CT47" s="63">
        <f t="shared" si="71"/>
        <v>0</v>
      </c>
      <c r="CU47" s="63">
        <f t="shared" si="72"/>
        <v>0</v>
      </c>
      <c r="CV47" s="63">
        <f t="shared" si="73"/>
        <v>0</v>
      </c>
      <c r="CW47" s="63">
        <f t="shared" si="74"/>
        <v>0</v>
      </c>
      <c r="CX47" s="63">
        <f t="shared" si="75"/>
        <v>0</v>
      </c>
    </row>
    <row r="48" spans="1:102" s="38" customFormat="1" ht="26.25" x14ac:dyDescent="0.4">
      <c r="A48" s="187" t="s">
        <v>67</v>
      </c>
      <c r="B48" s="188">
        <v>44662</v>
      </c>
      <c r="C48" s="42"/>
      <c r="D48" s="42"/>
      <c r="E48" s="235"/>
      <c r="F48" s="235"/>
      <c r="G48" s="235"/>
      <c r="H48" s="235"/>
      <c r="I48" s="235"/>
      <c r="J48" s="235"/>
      <c r="K48" s="235"/>
      <c r="L48" s="235"/>
      <c r="M48" s="151"/>
      <c r="N48" s="235"/>
      <c r="O48" s="235"/>
      <c r="P48" s="249"/>
      <c r="Q48" s="235"/>
      <c r="R48" s="235"/>
      <c r="S48" s="235"/>
      <c r="T48" s="235"/>
      <c r="U48" s="235"/>
      <c r="V48" s="249"/>
      <c r="W48" s="235"/>
      <c r="X48" s="116"/>
      <c r="Y48" s="116"/>
      <c r="Z48" s="116"/>
      <c r="AA48" s="116"/>
      <c r="AB48" s="116"/>
      <c r="AC48" s="83"/>
      <c r="AD48" s="235"/>
      <c r="AE48" s="116"/>
      <c r="AF48" s="116"/>
      <c r="AG48" s="116"/>
      <c r="AH48" s="235"/>
      <c r="AI48" s="116"/>
      <c r="AJ48" s="116"/>
      <c r="AK48" s="116"/>
      <c r="AL48" s="116"/>
      <c r="AM48" s="82"/>
      <c r="AN48" s="42"/>
      <c r="AO48" s="42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7"/>
      <c r="BA48" s="117"/>
      <c r="BB48" s="116"/>
      <c r="BC48" s="116"/>
      <c r="BD48" s="116"/>
      <c r="BE48" s="116"/>
      <c r="BF48" s="116"/>
      <c r="BG48" s="108"/>
      <c r="BH48" s="116"/>
      <c r="BI48" s="116"/>
      <c r="BJ48" s="116"/>
      <c r="BK48" s="118"/>
      <c r="BM48" s="63">
        <f t="shared" si="38"/>
        <v>0</v>
      </c>
      <c r="BN48" s="63">
        <f t="shared" si="39"/>
        <v>0</v>
      </c>
      <c r="BO48" s="63">
        <f t="shared" si="40"/>
        <v>0</v>
      </c>
      <c r="BP48" s="63">
        <f t="shared" si="41"/>
        <v>0</v>
      </c>
      <c r="BQ48" s="63">
        <f t="shared" si="42"/>
        <v>0</v>
      </c>
      <c r="BR48" s="63">
        <f t="shared" si="43"/>
        <v>0</v>
      </c>
      <c r="BS48" s="63">
        <f t="shared" si="44"/>
        <v>0</v>
      </c>
      <c r="BT48" s="63">
        <f t="shared" si="45"/>
        <v>0</v>
      </c>
      <c r="BU48" s="63">
        <f t="shared" si="46"/>
        <v>0</v>
      </c>
      <c r="BV48" s="63">
        <f t="shared" si="47"/>
        <v>0</v>
      </c>
      <c r="BW48" s="63">
        <f t="shared" si="48"/>
        <v>0</v>
      </c>
      <c r="BX48" s="63">
        <f t="shared" si="49"/>
        <v>0</v>
      </c>
      <c r="BY48" s="63">
        <f t="shared" si="50"/>
        <v>0</v>
      </c>
      <c r="BZ48" s="63">
        <f t="shared" si="51"/>
        <v>0</v>
      </c>
      <c r="CA48" s="63">
        <f t="shared" si="52"/>
        <v>0</v>
      </c>
      <c r="CB48" s="63">
        <f t="shared" si="53"/>
        <v>0</v>
      </c>
      <c r="CC48" s="63">
        <f t="shared" si="54"/>
        <v>0</v>
      </c>
      <c r="CD48" s="63">
        <f t="shared" si="55"/>
        <v>0</v>
      </c>
      <c r="CE48" s="63">
        <f t="shared" si="56"/>
        <v>0</v>
      </c>
      <c r="CF48" s="63">
        <f t="shared" si="57"/>
        <v>0</v>
      </c>
      <c r="CG48" s="63">
        <f t="shared" si="58"/>
        <v>0</v>
      </c>
      <c r="CH48" s="63">
        <f t="shared" si="59"/>
        <v>0</v>
      </c>
      <c r="CI48" s="63">
        <f t="shared" si="60"/>
        <v>0</v>
      </c>
      <c r="CJ48" s="63">
        <f t="shared" si="61"/>
        <v>0</v>
      </c>
      <c r="CK48" s="63">
        <f t="shared" si="62"/>
        <v>0</v>
      </c>
      <c r="CL48" s="63">
        <f t="shared" si="63"/>
        <v>0</v>
      </c>
      <c r="CM48" s="63">
        <f t="shared" si="64"/>
        <v>0</v>
      </c>
      <c r="CN48" s="63">
        <f t="shared" si="65"/>
        <v>0</v>
      </c>
      <c r="CO48" s="63">
        <f t="shared" si="66"/>
        <v>0</v>
      </c>
      <c r="CP48" s="63">
        <f t="shared" si="67"/>
        <v>0</v>
      </c>
      <c r="CQ48" s="63">
        <f t="shared" si="68"/>
        <v>0</v>
      </c>
      <c r="CR48" s="63">
        <f t="shared" si="69"/>
        <v>0</v>
      </c>
      <c r="CS48" s="63">
        <f t="shared" si="70"/>
        <v>0</v>
      </c>
      <c r="CT48" s="63">
        <f t="shared" si="71"/>
        <v>0</v>
      </c>
      <c r="CU48" s="63">
        <f t="shared" si="72"/>
        <v>0</v>
      </c>
      <c r="CV48" s="63">
        <f t="shared" si="73"/>
        <v>0</v>
      </c>
      <c r="CW48" s="63">
        <f t="shared" si="74"/>
        <v>0</v>
      </c>
      <c r="CX48" s="63">
        <f t="shared" si="75"/>
        <v>0</v>
      </c>
    </row>
    <row r="49" spans="1:102" s="38" customFormat="1" ht="26.25" x14ac:dyDescent="0.4">
      <c r="A49" s="187" t="s">
        <v>68</v>
      </c>
      <c r="B49" s="188">
        <v>44663</v>
      </c>
      <c r="C49" s="42"/>
      <c r="D49" s="42"/>
      <c r="E49" s="235"/>
      <c r="F49" s="235"/>
      <c r="G49" s="235"/>
      <c r="H49" s="235"/>
      <c r="I49" s="235"/>
      <c r="J49" s="235"/>
      <c r="K49" s="235"/>
      <c r="L49" s="235"/>
      <c r="M49" s="151"/>
      <c r="N49" s="235"/>
      <c r="O49" s="235"/>
      <c r="P49" s="249"/>
      <c r="Q49" s="235"/>
      <c r="R49" s="235"/>
      <c r="S49" s="235"/>
      <c r="T49" s="235"/>
      <c r="U49" s="235"/>
      <c r="V49" s="249"/>
      <c r="W49" s="235"/>
      <c r="X49" s="116"/>
      <c r="Y49" s="116"/>
      <c r="Z49" s="116"/>
      <c r="AA49" s="116"/>
      <c r="AB49" s="116"/>
      <c r="AC49" s="83"/>
      <c r="AD49" s="235"/>
      <c r="AE49" s="116"/>
      <c r="AF49" s="116"/>
      <c r="AG49" s="116"/>
      <c r="AH49" s="235"/>
      <c r="AI49" s="116"/>
      <c r="AJ49" s="116"/>
      <c r="AK49" s="116"/>
      <c r="AL49" s="116"/>
      <c r="AM49" s="82"/>
      <c r="AN49" s="42"/>
      <c r="AO49" s="42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7"/>
      <c r="BA49" s="117"/>
      <c r="BB49" s="116"/>
      <c r="BC49" s="116"/>
      <c r="BD49" s="116"/>
      <c r="BE49" s="116"/>
      <c r="BF49" s="116"/>
      <c r="BG49" s="108"/>
      <c r="BH49" s="116"/>
      <c r="BI49" s="116"/>
      <c r="BJ49" s="116"/>
      <c r="BK49" s="118"/>
      <c r="BM49" s="63">
        <f t="shared" si="38"/>
        <v>0</v>
      </c>
      <c r="BN49" s="63">
        <f t="shared" si="39"/>
        <v>0</v>
      </c>
      <c r="BO49" s="63">
        <f t="shared" si="40"/>
        <v>0</v>
      </c>
      <c r="BP49" s="63">
        <f t="shared" si="41"/>
        <v>0</v>
      </c>
      <c r="BQ49" s="63">
        <f t="shared" si="42"/>
        <v>0</v>
      </c>
      <c r="BR49" s="63">
        <f t="shared" si="43"/>
        <v>0</v>
      </c>
      <c r="BS49" s="63">
        <f t="shared" si="44"/>
        <v>0</v>
      </c>
      <c r="BT49" s="63">
        <f t="shared" si="45"/>
        <v>0</v>
      </c>
      <c r="BU49" s="63">
        <f t="shared" si="46"/>
        <v>0</v>
      </c>
      <c r="BV49" s="63">
        <f t="shared" si="47"/>
        <v>0</v>
      </c>
      <c r="BW49" s="63">
        <f t="shared" si="48"/>
        <v>0</v>
      </c>
      <c r="BX49" s="63">
        <f t="shared" si="49"/>
        <v>0</v>
      </c>
      <c r="BY49" s="63">
        <f t="shared" si="50"/>
        <v>0</v>
      </c>
      <c r="BZ49" s="63">
        <f t="shared" si="51"/>
        <v>0</v>
      </c>
      <c r="CA49" s="63">
        <f t="shared" si="52"/>
        <v>0</v>
      </c>
      <c r="CB49" s="63">
        <f t="shared" si="53"/>
        <v>0</v>
      </c>
      <c r="CC49" s="63">
        <f t="shared" si="54"/>
        <v>0</v>
      </c>
      <c r="CD49" s="63">
        <f t="shared" si="55"/>
        <v>0</v>
      </c>
      <c r="CE49" s="63">
        <f t="shared" si="56"/>
        <v>0</v>
      </c>
      <c r="CF49" s="63">
        <f t="shared" si="57"/>
        <v>0</v>
      </c>
      <c r="CG49" s="63">
        <f t="shared" si="58"/>
        <v>0</v>
      </c>
      <c r="CH49" s="63">
        <f t="shared" si="59"/>
        <v>0</v>
      </c>
      <c r="CI49" s="63">
        <f t="shared" si="60"/>
        <v>0</v>
      </c>
      <c r="CJ49" s="63">
        <f t="shared" si="61"/>
        <v>0</v>
      </c>
      <c r="CK49" s="63">
        <f t="shared" si="62"/>
        <v>0</v>
      </c>
      <c r="CL49" s="63">
        <f t="shared" si="63"/>
        <v>0</v>
      </c>
      <c r="CM49" s="63">
        <f t="shared" si="64"/>
        <v>0</v>
      </c>
      <c r="CN49" s="63">
        <f t="shared" si="65"/>
        <v>0</v>
      </c>
      <c r="CO49" s="63">
        <f t="shared" si="66"/>
        <v>0</v>
      </c>
      <c r="CP49" s="63">
        <f t="shared" si="67"/>
        <v>0</v>
      </c>
      <c r="CQ49" s="63">
        <f t="shared" si="68"/>
        <v>0</v>
      </c>
      <c r="CR49" s="63">
        <f t="shared" si="69"/>
        <v>0</v>
      </c>
      <c r="CS49" s="63">
        <f t="shared" si="70"/>
        <v>0</v>
      </c>
      <c r="CT49" s="63">
        <f t="shared" si="71"/>
        <v>0</v>
      </c>
      <c r="CU49" s="63">
        <f t="shared" si="72"/>
        <v>0</v>
      </c>
      <c r="CV49" s="63">
        <f t="shared" si="73"/>
        <v>0</v>
      </c>
      <c r="CW49" s="63">
        <f t="shared" si="74"/>
        <v>0</v>
      </c>
      <c r="CX49" s="63">
        <f t="shared" si="75"/>
        <v>0</v>
      </c>
    </row>
    <row r="50" spans="1:102" s="38" customFormat="1" ht="26.25" x14ac:dyDescent="0.4">
      <c r="A50" s="187" t="s">
        <v>69</v>
      </c>
      <c r="B50" s="188">
        <v>44664</v>
      </c>
      <c r="C50" s="42"/>
      <c r="D50" s="42"/>
      <c r="E50" s="235"/>
      <c r="F50" s="235"/>
      <c r="G50" s="235"/>
      <c r="H50" s="235"/>
      <c r="I50" s="235"/>
      <c r="J50" s="235"/>
      <c r="K50" s="235"/>
      <c r="L50" s="235"/>
      <c r="M50" s="151"/>
      <c r="N50" s="235"/>
      <c r="O50" s="235"/>
      <c r="P50" s="249"/>
      <c r="Q50" s="235"/>
      <c r="R50" s="235"/>
      <c r="S50" s="235"/>
      <c r="T50" s="235"/>
      <c r="U50" s="235"/>
      <c r="V50" s="249"/>
      <c r="W50" s="235"/>
      <c r="X50" s="116"/>
      <c r="Y50" s="116"/>
      <c r="Z50" s="116"/>
      <c r="AA50" s="116"/>
      <c r="AB50" s="116"/>
      <c r="AC50" s="83"/>
      <c r="AD50" s="235"/>
      <c r="AE50" s="116"/>
      <c r="AF50" s="116"/>
      <c r="AG50" s="116"/>
      <c r="AH50" s="235"/>
      <c r="AI50" s="116"/>
      <c r="AJ50" s="116"/>
      <c r="AK50" s="116"/>
      <c r="AL50" s="116"/>
      <c r="AM50" s="82"/>
      <c r="AN50" s="42"/>
      <c r="AO50" s="42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7"/>
      <c r="BA50" s="117"/>
      <c r="BB50" s="116"/>
      <c r="BC50" s="116"/>
      <c r="BD50" s="116"/>
      <c r="BE50" s="116"/>
      <c r="BF50" s="116"/>
      <c r="BG50" s="108"/>
      <c r="BH50" s="116"/>
      <c r="BI50" s="116"/>
      <c r="BJ50" s="116"/>
      <c r="BK50" s="118"/>
      <c r="BM50" s="63">
        <f t="shared" si="38"/>
        <v>0</v>
      </c>
      <c r="BN50" s="63">
        <f t="shared" si="39"/>
        <v>0</v>
      </c>
      <c r="BO50" s="63">
        <f t="shared" si="40"/>
        <v>0</v>
      </c>
      <c r="BP50" s="63">
        <f t="shared" si="41"/>
        <v>0</v>
      </c>
      <c r="BQ50" s="63">
        <f t="shared" si="42"/>
        <v>0</v>
      </c>
      <c r="BR50" s="63">
        <f t="shared" si="43"/>
        <v>0</v>
      </c>
      <c r="BS50" s="63">
        <f t="shared" si="44"/>
        <v>0</v>
      </c>
      <c r="BT50" s="63">
        <f t="shared" si="45"/>
        <v>0</v>
      </c>
      <c r="BU50" s="63">
        <f t="shared" si="46"/>
        <v>0</v>
      </c>
      <c r="BV50" s="63">
        <f t="shared" si="47"/>
        <v>0</v>
      </c>
      <c r="BW50" s="63">
        <f t="shared" si="48"/>
        <v>0</v>
      </c>
      <c r="BX50" s="63">
        <f t="shared" si="49"/>
        <v>0</v>
      </c>
      <c r="BY50" s="63">
        <f t="shared" si="50"/>
        <v>0</v>
      </c>
      <c r="BZ50" s="63">
        <f t="shared" si="51"/>
        <v>0</v>
      </c>
      <c r="CA50" s="63">
        <f t="shared" si="52"/>
        <v>0</v>
      </c>
      <c r="CB50" s="63">
        <f t="shared" si="53"/>
        <v>0</v>
      </c>
      <c r="CC50" s="63">
        <f t="shared" si="54"/>
        <v>0</v>
      </c>
      <c r="CD50" s="63">
        <f t="shared" si="55"/>
        <v>0</v>
      </c>
      <c r="CE50" s="63">
        <f t="shared" si="56"/>
        <v>0</v>
      </c>
      <c r="CF50" s="63">
        <f t="shared" si="57"/>
        <v>0</v>
      </c>
      <c r="CG50" s="63">
        <f t="shared" si="58"/>
        <v>0</v>
      </c>
      <c r="CH50" s="63">
        <f t="shared" si="59"/>
        <v>0</v>
      </c>
      <c r="CI50" s="63">
        <f t="shared" si="60"/>
        <v>0</v>
      </c>
      <c r="CJ50" s="63">
        <f t="shared" si="61"/>
        <v>0</v>
      </c>
      <c r="CK50" s="63">
        <f t="shared" si="62"/>
        <v>0</v>
      </c>
      <c r="CL50" s="63">
        <f t="shared" si="63"/>
        <v>0</v>
      </c>
      <c r="CM50" s="63">
        <f t="shared" si="64"/>
        <v>0</v>
      </c>
      <c r="CN50" s="63">
        <f t="shared" si="65"/>
        <v>0</v>
      </c>
      <c r="CO50" s="63">
        <f t="shared" si="66"/>
        <v>0</v>
      </c>
      <c r="CP50" s="63">
        <f t="shared" si="67"/>
        <v>0</v>
      </c>
      <c r="CQ50" s="63">
        <f t="shared" si="68"/>
        <v>0</v>
      </c>
      <c r="CR50" s="63">
        <f t="shared" si="69"/>
        <v>0</v>
      </c>
      <c r="CS50" s="63">
        <f t="shared" si="70"/>
        <v>0</v>
      </c>
      <c r="CT50" s="63">
        <f t="shared" si="71"/>
        <v>0</v>
      </c>
      <c r="CU50" s="63">
        <f t="shared" si="72"/>
        <v>0</v>
      </c>
      <c r="CV50" s="63">
        <f t="shared" si="73"/>
        <v>0</v>
      </c>
      <c r="CW50" s="63">
        <f t="shared" si="74"/>
        <v>0</v>
      </c>
      <c r="CX50" s="63">
        <f t="shared" si="75"/>
        <v>0</v>
      </c>
    </row>
    <row r="51" spans="1:102" s="38" customFormat="1" ht="26.25" x14ac:dyDescent="0.4">
      <c r="A51" s="187" t="s">
        <v>70</v>
      </c>
      <c r="B51" s="188">
        <v>44665</v>
      </c>
      <c r="C51" s="42"/>
      <c r="D51" s="42"/>
      <c r="E51" s="235"/>
      <c r="F51" s="235"/>
      <c r="G51" s="235"/>
      <c r="H51" s="235"/>
      <c r="I51" s="235"/>
      <c r="J51" s="235"/>
      <c r="K51" s="235"/>
      <c r="L51" s="235"/>
      <c r="M51" s="151"/>
      <c r="N51" s="235"/>
      <c r="O51" s="235"/>
      <c r="P51" s="249"/>
      <c r="Q51" s="235"/>
      <c r="R51" s="235"/>
      <c r="S51" s="235"/>
      <c r="T51" s="235"/>
      <c r="U51" s="235"/>
      <c r="V51" s="249"/>
      <c r="W51" s="235"/>
      <c r="X51" s="116"/>
      <c r="Y51" s="116"/>
      <c r="Z51" s="116"/>
      <c r="AA51" s="116"/>
      <c r="AB51" s="116"/>
      <c r="AC51" s="83"/>
      <c r="AD51" s="235"/>
      <c r="AE51" s="116"/>
      <c r="AF51" s="116"/>
      <c r="AG51" s="116"/>
      <c r="AH51" s="235"/>
      <c r="AI51" s="116"/>
      <c r="AJ51" s="116"/>
      <c r="AK51" s="116"/>
      <c r="AL51" s="116"/>
      <c r="AM51" s="82"/>
      <c r="AN51" s="42"/>
      <c r="AO51" s="42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7"/>
      <c r="BA51" s="117"/>
      <c r="BB51" s="116"/>
      <c r="BC51" s="116"/>
      <c r="BD51" s="116"/>
      <c r="BE51" s="116"/>
      <c r="BF51" s="116"/>
      <c r="BG51" s="108"/>
      <c r="BH51" s="116"/>
      <c r="BI51" s="116"/>
      <c r="BJ51" s="116"/>
      <c r="BK51" s="118"/>
      <c r="BM51" s="63">
        <f t="shared" si="38"/>
        <v>0</v>
      </c>
      <c r="BN51" s="63">
        <f t="shared" si="39"/>
        <v>0</v>
      </c>
      <c r="BO51" s="63">
        <f t="shared" si="40"/>
        <v>0</v>
      </c>
      <c r="BP51" s="63">
        <f t="shared" si="41"/>
        <v>0</v>
      </c>
      <c r="BQ51" s="63">
        <f t="shared" si="42"/>
        <v>0</v>
      </c>
      <c r="BR51" s="63">
        <f t="shared" si="43"/>
        <v>0</v>
      </c>
      <c r="BS51" s="63">
        <f t="shared" si="44"/>
        <v>0</v>
      </c>
      <c r="BT51" s="63">
        <f t="shared" si="45"/>
        <v>0</v>
      </c>
      <c r="BU51" s="63">
        <f t="shared" si="46"/>
        <v>0</v>
      </c>
      <c r="BV51" s="63">
        <f t="shared" si="47"/>
        <v>0</v>
      </c>
      <c r="BW51" s="63">
        <f t="shared" si="48"/>
        <v>0</v>
      </c>
      <c r="BX51" s="63">
        <f t="shared" si="49"/>
        <v>0</v>
      </c>
      <c r="BY51" s="63">
        <f t="shared" si="50"/>
        <v>0</v>
      </c>
      <c r="BZ51" s="63">
        <f t="shared" si="51"/>
        <v>0</v>
      </c>
      <c r="CA51" s="63">
        <f t="shared" si="52"/>
        <v>0</v>
      </c>
      <c r="CB51" s="63">
        <f t="shared" si="53"/>
        <v>0</v>
      </c>
      <c r="CC51" s="63">
        <f t="shared" si="54"/>
        <v>0</v>
      </c>
      <c r="CD51" s="63">
        <f t="shared" si="55"/>
        <v>0</v>
      </c>
      <c r="CE51" s="63">
        <f t="shared" si="56"/>
        <v>0</v>
      </c>
      <c r="CF51" s="63">
        <f t="shared" si="57"/>
        <v>0</v>
      </c>
      <c r="CG51" s="63">
        <f t="shared" si="58"/>
        <v>0</v>
      </c>
      <c r="CH51" s="63">
        <f t="shared" si="59"/>
        <v>0</v>
      </c>
      <c r="CI51" s="63">
        <f t="shared" si="60"/>
        <v>0</v>
      </c>
      <c r="CJ51" s="63">
        <f t="shared" si="61"/>
        <v>0</v>
      </c>
      <c r="CK51" s="63">
        <f t="shared" si="62"/>
        <v>0</v>
      </c>
      <c r="CL51" s="63">
        <f t="shared" si="63"/>
        <v>0</v>
      </c>
      <c r="CM51" s="63">
        <f t="shared" si="64"/>
        <v>0</v>
      </c>
      <c r="CN51" s="63">
        <f t="shared" si="65"/>
        <v>0</v>
      </c>
      <c r="CO51" s="63">
        <f t="shared" si="66"/>
        <v>0</v>
      </c>
      <c r="CP51" s="63">
        <f t="shared" si="67"/>
        <v>0</v>
      </c>
      <c r="CQ51" s="63">
        <f t="shared" si="68"/>
        <v>0</v>
      </c>
      <c r="CR51" s="63">
        <f t="shared" si="69"/>
        <v>0</v>
      </c>
      <c r="CS51" s="63">
        <f t="shared" si="70"/>
        <v>0</v>
      </c>
      <c r="CT51" s="63">
        <f t="shared" si="71"/>
        <v>0</v>
      </c>
      <c r="CU51" s="63">
        <f t="shared" si="72"/>
        <v>0</v>
      </c>
      <c r="CV51" s="63">
        <f t="shared" si="73"/>
        <v>0</v>
      </c>
      <c r="CW51" s="63">
        <f t="shared" si="74"/>
        <v>0</v>
      </c>
      <c r="CX51" s="63">
        <f t="shared" si="75"/>
        <v>0</v>
      </c>
    </row>
    <row r="52" spans="1:102" s="38" customFormat="1" ht="26.25" x14ac:dyDescent="0.4">
      <c r="A52" s="187" t="s">
        <v>72</v>
      </c>
      <c r="B52" s="188">
        <v>44666</v>
      </c>
      <c r="C52" s="42"/>
      <c r="D52" s="42"/>
      <c r="E52" s="235"/>
      <c r="F52" s="235"/>
      <c r="G52" s="235"/>
      <c r="H52" s="235"/>
      <c r="I52" s="235"/>
      <c r="J52" s="235"/>
      <c r="K52" s="235"/>
      <c r="L52" s="235"/>
      <c r="M52" s="151"/>
      <c r="N52" s="235"/>
      <c r="O52" s="235"/>
      <c r="P52" s="249"/>
      <c r="Q52" s="235"/>
      <c r="R52" s="235"/>
      <c r="S52" s="235"/>
      <c r="T52" s="235"/>
      <c r="U52" s="235"/>
      <c r="V52" s="249"/>
      <c r="W52" s="235"/>
      <c r="X52" s="116"/>
      <c r="Y52" s="116"/>
      <c r="Z52" s="116"/>
      <c r="AA52" s="116"/>
      <c r="AB52" s="116"/>
      <c r="AC52" s="83"/>
      <c r="AD52" s="235"/>
      <c r="AE52" s="116"/>
      <c r="AF52" s="116"/>
      <c r="AG52" s="116"/>
      <c r="AH52" s="235"/>
      <c r="AI52" s="116"/>
      <c r="AJ52" s="116"/>
      <c r="AK52" s="116"/>
      <c r="AL52" s="116"/>
      <c r="AM52" s="82"/>
      <c r="AN52" s="42"/>
      <c r="AO52" s="42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7"/>
      <c r="BA52" s="117"/>
      <c r="BB52" s="116"/>
      <c r="BC52" s="116"/>
      <c r="BD52" s="116"/>
      <c r="BE52" s="116"/>
      <c r="BF52" s="116"/>
      <c r="BG52" s="108"/>
      <c r="BH52" s="116"/>
      <c r="BI52" s="116"/>
      <c r="BJ52" s="116"/>
      <c r="BK52" s="118"/>
      <c r="BM52" s="63">
        <f t="shared" si="38"/>
        <v>0</v>
      </c>
      <c r="BN52" s="63">
        <f t="shared" si="39"/>
        <v>0</v>
      </c>
      <c r="BO52" s="63">
        <f t="shared" si="40"/>
        <v>0</v>
      </c>
      <c r="BP52" s="63">
        <f t="shared" si="41"/>
        <v>0</v>
      </c>
      <c r="BQ52" s="63">
        <f t="shared" si="42"/>
        <v>0</v>
      </c>
      <c r="BR52" s="63">
        <f t="shared" si="43"/>
        <v>0</v>
      </c>
      <c r="BS52" s="63">
        <f t="shared" si="44"/>
        <v>0</v>
      </c>
      <c r="BT52" s="63">
        <f t="shared" si="45"/>
        <v>0</v>
      </c>
      <c r="BU52" s="63">
        <f t="shared" si="46"/>
        <v>0</v>
      </c>
      <c r="BV52" s="63">
        <f t="shared" si="47"/>
        <v>0</v>
      </c>
      <c r="BW52" s="63">
        <f t="shared" si="48"/>
        <v>0</v>
      </c>
      <c r="BX52" s="63">
        <f t="shared" si="49"/>
        <v>0</v>
      </c>
      <c r="BY52" s="63">
        <f t="shared" si="50"/>
        <v>0</v>
      </c>
      <c r="BZ52" s="63">
        <f t="shared" si="51"/>
        <v>0</v>
      </c>
      <c r="CA52" s="63">
        <f t="shared" si="52"/>
        <v>0</v>
      </c>
      <c r="CB52" s="63">
        <f t="shared" si="53"/>
        <v>0</v>
      </c>
      <c r="CC52" s="63">
        <f t="shared" si="54"/>
        <v>0</v>
      </c>
      <c r="CD52" s="63">
        <f t="shared" si="55"/>
        <v>0</v>
      </c>
      <c r="CE52" s="63">
        <f t="shared" si="56"/>
        <v>0</v>
      </c>
      <c r="CF52" s="63">
        <f t="shared" si="57"/>
        <v>0</v>
      </c>
      <c r="CG52" s="63">
        <f t="shared" si="58"/>
        <v>0</v>
      </c>
      <c r="CH52" s="63">
        <f t="shared" si="59"/>
        <v>0</v>
      </c>
      <c r="CI52" s="63">
        <f t="shared" si="60"/>
        <v>0</v>
      </c>
      <c r="CJ52" s="63">
        <f t="shared" si="61"/>
        <v>0</v>
      </c>
      <c r="CK52" s="63">
        <f t="shared" si="62"/>
        <v>0</v>
      </c>
      <c r="CL52" s="63">
        <f t="shared" si="63"/>
        <v>0</v>
      </c>
      <c r="CM52" s="63">
        <f t="shared" si="64"/>
        <v>0</v>
      </c>
      <c r="CN52" s="63">
        <f t="shared" si="65"/>
        <v>0</v>
      </c>
      <c r="CO52" s="63">
        <f t="shared" si="66"/>
        <v>0</v>
      </c>
      <c r="CP52" s="63">
        <f t="shared" si="67"/>
        <v>0</v>
      </c>
      <c r="CQ52" s="63">
        <f t="shared" si="68"/>
        <v>0</v>
      </c>
      <c r="CR52" s="63">
        <f t="shared" si="69"/>
        <v>0</v>
      </c>
      <c r="CS52" s="63">
        <f t="shared" si="70"/>
        <v>0</v>
      </c>
      <c r="CT52" s="63">
        <f t="shared" si="71"/>
        <v>0</v>
      </c>
      <c r="CU52" s="63">
        <f t="shared" si="72"/>
        <v>0</v>
      </c>
      <c r="CV52" s="63">
        <f t="shared" si="73"/>
        <v>0</v>
      </c>
      <c r="CW52" s="63">
        <f t="shared" si="74"/>
        <v>0</v>
      </c>
      <c r="CX52" s="63">
        <f t="shared" si="75"/>
        <v>0</v>
      </c>
    </row>
    <row r="53" spans="1:102" s="38" customFormat="1" ht="26.25" x14ac:dyDescent="0.4">
      <c r="A53" s="187" t="s">
        <v>73</v>
      </c>
      <c r="B53" s="188">
        <v>44667</v>
      </c>
      <c r="C53" s="42"/>
      <c r="D53" s="42"/>
      <c r="E53" s="235"/>
      <c r="F53" s="235"/>
      <c r="G53" s="235"/>
      <c r="H53" s="235"/>
      <c r="I53" s="235"/>
      <c r="J53" s="235"/>
      <c r="K53" s="235"/>
      <c r="L53" s="235"/>
      <c r="M53" s="151"/>
      <c r="N53" s="235"/>
      <c r="O53" s="235"/>
      <c r="P53" s="249"/>
      <c r="Q53" s="235"/>
      <c r="R53" s="235"/>
      <c r="S53" s="235"/>
      <c r="T53" s="235"/>
      <c r="U53" s="235"/>
      <c r="V53" s="249"/>
      <c r="W53" s="235"/>
      <c r="X53" s="116"/>
      <c r="Y53" s="116"/>
      <c r="Z53" s="116"/>
      <c r="AA53" s="116"/>
      <c r="AB53" s="116"/>
      <c r="AC53" s="83"/>
      <c r="AD53" s="235"/>
      <c r="AE53" s="116"/>
      <c r="AF53" s="116"/>
      <c r="AG53" s="116"/>
      <c r="AH53" s="235"/>
      <c r="AI53" s="116"/>
      <c r="AJ53" s="116"/>
      <c r="AK53" s="116"/>
      <c r="AL53" s="116"/>
      <c r="AM53" s="82"/>
      <c r="AN53" s="42"/>
      <c r="AO53" s="42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7"/>
      <c r="BA53" s="117"/>
      <c r="BB53" s="116"/>
      <c r="BC53" s="116"/>
      <c r="BD53" s="116"/>
      <c r="BE53" s="116"/>
      <c r="BF53" s="116"/>
      <c r="BG53" s="108"/>
      <c r="BH53" s="116"/>
      <c r="BI53" s="116"/>
      <c r="BJ53" s="116"/>
      <c r="BK53" s="118"/>
      <c r="BM53" s="63">
        <f t="shared" si="38"/>
        <v>0</v>
      </c>
      <c r="BN53" s="63">
        <f t="shared" si="39"/>
        <v>0</v>
      </c>
      <c r="BO53" s="63">
        <f t="shared" si="40"/>
        <v>0</v>
      </c>
      <c r="BP53" s="63">
        <f t="shared" si="41"/>
        <v>0</v>
      </c>
      <c r="BQ53" s="63">
        <f t="shared" si="42"/>
        <v>0</v>
      </c>
      <c r="BR53" s="63">
        <f t="shared" si="43"/>
        <v>0</v>
      </c>
      <c r="BS53" s="63">
        <f t="shared" si="44"/>
        <v>0</v>
      </c>
      <c r="BT53" s="63">
        <f t="shared" si="45"/>
        <v>0</v>
      </c>
      <c r="BU53" s="63">
        <f t="shared" si="46"/>
        <v>0</v>
      </c>
      <c r="BV53" s="63">
        <f t="shared" si="47"/>
        <v>0</v>
      </c>
      <c r="BW53" s="63">
        <f t="shared" si="48"/>
        <v>0</v>
      </c>
      <c r="BX53" s="63">
        <f t="shared" si="49"/>
        <v>0</v>
      </c>
      <c r="BY53" s="63">
        <f t="shared" si="50"/>
        <v>0</v>
      </c>
      <c r="BZ53" s="63">
        <f t="shared" si="51"/>
        <v>0</v>
      </c>
      <c r="CA53" s="63">
        <f t="shared" si="52"/>
        <v>0</v>
      </c>
      <c r="CB53" s="63">
        <f t="shared" si="53"/>
        <v>0</v>
      </c>
      <c r="CC53" s="63">
        <f t="shared" si="54"/>
        <v>0</v>
      </c>
      <c r="CD53" s="63">
        <f t="shared" si="55"/>
        <v>0</v>
      </c>
      <c r="CE53" s="63">
        <f t="shared" si="56"/>
        <v>0</v>
      </c>
      <c r="CF53" s="63">
        <f t="shared" si="57"/>
        <v>0</v>
      </c>
      <c r="CG53" s="63">
        <f t="shared" si="58"/>
        <v>0</v>
      </c>
      <c r="CH53" s="63">
        <f t="shared" si="59"/>
        <v>0</v>
      </c>
      <c r="CI53" s="63">
        <f t="shared" si="60"/>
        <v>0</v>
      </c>
      <c r="CJ53" s="63">
        <f t="shared" si="61"/>
        <v>0</v>
      </c>
      <c r="CK53" s="63">
        <f t="shared" si="62"/>
        <v>0</v>
      </c>
      <c r="CL53" s="63">
        <f t="shared" si="63"/>
        <v>0</v>
      </c>
      <c r="CM53" s="63">
        <f t="shared" si="64"/>
        <v>0</v>
      </c>
      <c r="CN53" s="63">
        <f t="shared" si="65"/>
        <v>0</v>
      </c>
      <c r="CO53" s="63">
        <f t="shared" si="66"/>
        <v>0</v>
      </c>
      <c r="CP53" s="63">
        <f t="shared" si="67"/>
        <v>0</v>
      </c>
      <c r="CQ53" s="63">
        <f t="shared" si="68"/>
        <v>0</v>
      </c>
      <c r="CR53" s="63">
        <f t="shared" si="69"/>
        <v>0</v>
      </c>
      <c r="CS53" s="63">
        <f t="shared" si="70"/>
        <v>0</v>
      </c>
      <c r="CT53" s="63">
        <f t="shared" si="71"/>
        <v>0</v>
      </c>
      <c r="CU53" s="63">
        <f t="shared" si="72"/>
        <v>0</v>
      </c>
      <c r="CV53" s="63">
        <f t="shared" si="73"/>
        <v>0</v>
      </c>
      <c r="CW53" s="63">
        <f t="shared" si="74"/>
        <v>0</v>
      </c>
      <c r="CX53" s="63">
        <f t="shared" si="75"/>
        <v>0</v>
      </c>
    </row>
    <row r="54" spans="1:102" s="38" customFormat="1" ht="26.25" x14ac:dyDescent="0.4">
      <c r="A54" s="187" t="s">
        <v>74</v>
      </c>
      <c r="B54" s="188">
        <v>44668</v>
      </c>
      <c r="C54" s="42"/>
      <c r="D54" s="42"/>
      <c r="E54" s="235"/>
      <c r="F54" s="235"/>
      <c r="G54" s="235"/>
      <c r="H54" s="235"/>
      <c r="I54" s="235"/>
      <c r="J54" s="235"/>
      <c r="K54" s="235"/>
      <c r="L54" s="235"/>
      <c r="M54" s="151"/>
      <c r="N54" s="235"/>
      <c r="O54" s="235"/>
      <c r="P54" s="249"/>
      <c r="Q54" s="235"/>
      <c r="R54" s="235"/>
      <c r="S54" s="235"/>
      <c r="T54" s="235"/>
      <c r="U54" s="235"/>
      <c r="V54" s="249"/>
      <c r="W54" s="235"/>
      <c r="X54" s="116"/>
      <c r="Y54" s="116"/>
      <c r="Z54" s="116"/>
      <c r="AA54" s="116"/>
      <c r="AB54" s="116"/>
      <c r="AC54" s="83"/>
      <c r="AD54" s="235"/>
      <c r="AE54" s="116"/>
      <c r="AF54" s="116"/>
      <c r="AG54" s="116"/>
      <c r="AH54" s="235"/>
      <c r="AI54" s="116"/>
      <c r="AJ54" s="116"/>
      <c r="AK54" s="116"/>
      <c r="AL54" s="116"/>
      <c r="AM54" s="82"/>
      <c r="AN54" s="42"/>
      <c r="AO54" s="42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7"/>
      <c r="BA54" s="117"/>
      <c r="BB54" s="116"/>
      <c r="BC54" s="116"/>
      <c r="BD54" s="116"/>
      <c r="BE54" s="116"/>
      <c r="BF54" s="116"/>
      <c r="BG54" s="108"/>
      <c r="BH54" s="116"/>
      <c r="BI54" s="116"/>
      <c r="BJ54" s="116"/>
      <c r="BK54" s="118"/>
      <c r="BM54" s="63">
        <f t="shared" si="38"/>
        <v>0</v>
      </c>
      <c r="BN54" s="63">
        <f t="shared" si="39"/>
        <v>0</v>
      </c>
      <c r="BO54" s="63">
        <f t="shared" si="40"/>
        <v>0</v>
      </c>
      <c r="BP54" s="63">
        <f t="shared" si="41"/>
        <v>0</v>
      </c>
      <c r="BQ54" s="63">
        <f t="shared" si="42"/>
        <v>0</v>
      </c>
      <c r="BR54" s="63">
        <f t="shared" si="43"/>
        <v>0</v>
      </c>
      <c r="BS54" s="63">
        <f t="shared" si="44"/>
        <v>0</v>
      </c>
      <c r="BT54" s="63">
        <f t="shared" si="45"/>
        <v>0</v>
      </c>
      <c r="BU54" s="63">
        <f t="shared" si="46"/>
        <v>0</v>
      </c>
      <c r="BV54" s="63">
        <f t="shared" si="47"/>
        <v>0</v>
      </c>
      <c r="BW54" s="63">
        <f t="shared" si="48"/>
        <v>0</v>
      </c>
      <c r="BX54" s="63">
        <f t="shared" si="49"/>
        <v>0</v>
      </c>
      <c r="BY54" s="63">
        <f t="shared" si="50"/>
        <v>0</v>
      </c>
      <c r="BZ54" s="63">
        <f t="shared" si="51"/>
        <v>0</v>
      </c>
      <c r="CA54" s="63">
        <f t="shared" si="52"/>
        <v>0</v>
      </c>
      <c r="CB54" s="63">
        <f t="shared" si="53"/>
        <v>0</v>
      </c>
      <c r="CC54" s="63">
        <f t="shared" si="54"/>
        <v>0</v>
      </c>
      <c r="CD54" s="63">
        <f t="shared" si="55"/>
        <v>0</v>
      </c>
      <c r="CE54" s="63">
        <f t="shared" si="56"/>
        <v>0</v>
      </c>
      <c r="CF54" s="63">
        <f t="shared" si="57"/>
        <v>0</v>
      </c>
      <c r="CG54" s="63">
        <f t="shared" si="58"/>
        <v>0</v>
      </c>
      <c r="CH54" s="63">
        <f t="shared" si="59"/>
        <v>0</v>
      </c>
      <c r="CI54" s="63">
        <f t="shared" si="60"/>
        <v>0</v>
      </c>
      <c r="CJ54" s="63">
        <f t="shared" si="61"/>
        <v>0</v>
      </c>
      <c r="CK54" s="63">
        <f t="shared" si="62"/>
        <v>0</v>
      </c>
      <c r="CL54" s="63">
        <f t="shared" si="63"/>
        <v>0</v>
      </c>
      <c r="CM54" s="63">
        <f t="shared" si="64"/>
        <v>0</v>
      </c>
      <c r="CN54" s="63">
        <f t="shared" si="65"/>
        <v>0</v>
      </c>
      <c r="CO54" s="63">
        <f t="shared" si="66"/>
        <v>0</v>
      </c>
      <c r="CP54" s="63">
        <f t="shared" si="67"/>
        <v>0</v>
      </c>
      <c r="CQ54" s="63">
        <f t="shared" si="68"/>
        <v>0</v>
      </c>
      <c r="CR54" s="63">
        <f t="shared" si="69"/>
        <v>0</v>
      </c>
      <c r="CS54" s="63">
        <f t="shared" si="70"/>
        <v>0</v>
      </c>
      <c r="CT54" s="63">
        <f t="shared" si="71"/>
        <v>0</v>
      </c>
      <c r="CU54" s="63">
        <f t="shared" si="72"/>
        <v>0</v>
      </c>
      <c r="CV54" s="63">
        <f t="shared" si="73"/>
        <v>0</v>
      </c>
      <c r="CW54" s="63">
        <f t="shared" si="74"/>
        <v>0</v>
      </c>
      <c r="CX54" s="63">
        <f t="shared" si="75"/>
        <v>0</v>
      </c>
    </row>
    <row r="55" spans="1:102" s="47" customFormat="1" ht="26.25" x14ac:dyDescent="0.4">
      <c r="A55" s="189" t="s">
        <v>67</v>
      </c>
      <c r="B55" s="190">
        <v>44669</v>
      </c>
      <c r="C55" s="48"/>
      <c r="D55" s="48"/>
      <c r="E55" s="236"/>
      <c r="F55" s="236"/>
      <c r="G55" s="236"/>
      <c r="H55" s="236"/>
      <c r="I55" s="236"/>
      <c r="J55" s="236"/>
      <c r="K55" s="236"/>
      <c r="L55" s="236"/>
      <c r="M55" s="151"/>
      <c r="N55" s="236"/>
      <c r="O55" s="236"/>
      <c r="P55" s="249"/>
      <c r="Q55" s="236"/>
      <c r="R55" s="236"/>
      <c r="S55" s="236"/>
      <c r="T55" s="236"/>
      <c r="U55" s="236"/>
      <c r="V55" s="249"/>
      <c r="W55" s="236"/>
      <c r="X55" s="119"/>
      <c r="Y55" s="119"/>
      <c r="Z55" s="119"/>
      <c r="AA55" s="119"/>
      <c r="AB55" s="119"/>
      <c r="AC55" s="83"/>
      <c r="AD55" s="236"/>
      <c r="AE55" s="119"/>
      <c r="AF55" s="119"/>
      <c r="AG55" s="119"/>
      <c r="AH55" s="236"/>
      <c r="AI55" s="119"/>
      <c r="AJ55" s="119"/>
      <c r="AK55" s="119"/>
      <c r="AL55" s="119"/>
      <c r="AM55" s="82"/>
      <c r="AN55" s="48"/>
      <c r="AO55" s="48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20"/>
      <c r="BA55" s="120"/>
      <c r="BB55" s="119"/>
      <c r="BC55" s="119"/>
      <c r="BD55" s="119"/>
      <c r="BE55" s="119"/>
      <c r="BF55" s="119"/>
      <c r="BG55" s="108"/>
      <c r="BH55" s="119"/>
      <c r="BI55" s="119"/>
      <c r="BJ55" s="119"/>
      <c r="BK55" s="121"/>
      <c r="BM55" s="63">
        <f t="shared" si="38"/>
        <v>0</v>
      </c>
      <c r="BN55" s="63">
        <f t="shared" si="39"/>
        <v>0</v>
      </c>
      <c r="BO55" s="63">
        <f t="shared" si="40"/>
        <v>0</v>
      </c>
      <c r="BP55" s="63">
        <f t="shared" si="41"/>
        <v>0</v>
      </c>
      <c r="BQ55" s="63">
        <f t="shared" si="42"/>
        <v>0</v>
      </c>
      <c r="BR55" s="63">
        <f t="shared" si="43"/>
        <v>0</v>
      </c>
      <c r="BS55" s="63">
        <f t="shared" si="44"/>
        <v>0</v>
      </c>
      <c r="BT55" s="63">
        <f t="shared" si="45"/>
        <v>0</v>
      </c>
      <c r="BU55" s="63">
        <f t="shared" si="46"/>
        <v>0</v>
      </c>
      <c r="BV55" s="63">
        <f t="shared" si="47"/>
        <v>0</v>
      </c>
      <c r="BW55" s="63">
        <f t="shared" si="48"/>
        <v>0</v>
      </c>
      <c r="BX55" s="63">
        <f t="shared" si="49"/>
        <v>0</v>
      </c>
      <c r="BY55" s="63">
        <f t="shared" si="50"/>
        <v>0</v>
      </c>
      <c r="BZ55" s="63">
        <f t="shared" si="51"/>
        <v>0</v>
      </c>
      <c r="CA55" s="63">
        <f t="shared" si="52"/>
        <v>0</v>
      </c>
      <c r="CB55" s="63">
        <f t="shared" si="53"/>
        <v>0</v>
      </c>
      <c r="CC55" s="63">
        <f t="shared" si="54"/>
        <v>0</v>
      </c>
      <c r="CD55" s="63">
        <f t="shared" si="55"/>
        <v>0</v>
      </c>
      <c r="CE55" s="63">
        <f t="shared" si="56"/>
        <v>0</v>
      </c>
      <c r="CF55" s="63">
        <f t="shared" si="57"/>
        <v>0</v>
      </c>
      <c r="CG55" s="63">
        <f t="shared" si="58"/>
        <v>0</v>
      </c>
      <c r="CH55" s="63">
        <f t="shared" si="59"/>
        <v>0</v>
      </c>
      <c r="CI55" s="63">
        <f t="shared" si="60"/>
        <v>0</v>
      </c>
      <c r="CJ55" s="63">
        <f t="shared" si="61"/>
        <v>0</v>
      </c>
      <c r="CK55" s="63">
        <f t="shared" si="62"/>
        <v>0</v>
      </c>
      <c r="CL55" s="63">
        <f t="shared" si="63"/>
        <v>0</v>
      </c>
      <c r="CM55" s="63">
        <f t="shared" si="64"/>
        <v>0</v>
      </c>
      <c r="CN55" s="63">
        <f t="shared" si="65"/>
        <v>0</v>
      </c>
      <c r="CO55" s="63">
        <f t="shared" si="66"/>
        <v>0</v>
      </c>
      <c r="CP55" s="63">
        <f t="shared" si="67"/>
        <v>0</v>
      </c>
      <c r="CQ55" s="63">
        <f t="shared" si="68"/>
        <v>0</v>
      </c>
      <c r="CR55" s="63">
        <f t="shared" si="69"/>
        <v>0</v>
      </c>
      <c r="CS55" s="63">
        <f t="shared" si="70"/>
        <v>0</v>
      </c>
      <c r="CT55" s="63">
        <f t="shared" si="71"/>
        <v>0</v>
      </c>
      <c r="CU55" s="63">
        <f t="shared" si="72"/>
        <v>0</v>
      </c>
      <c r="CV55" s="63">
        <f t="shared" si="73"/>
        <v>0</v>
      </c>
      <c r="CW55" s="63">
        <f t="shared" si="74"/>
        <v>0</v>
      </c>
      <c r="CX55" s="63">
        <f t="shared" si="75"/>
        <v>0</v>
      </c>
    </row>
    <row r="56" spans="1:102" s="38" customFormat="1" ht="26.25" x14ac:dyDescent="0.4">
      <c r="A56" s="187" t="s">
        <v>68</v>
      </c>
      <c r="B56" s="188">
        <v>44670</v>
      </c>
      <c r="C56" s="42"/>
      <c r="D56" s="42"/>
      <c r="E56" s="235"/>
      <c r="F56" s="235"/>
      <c r="G56" s="235"/>
      <c r="H56" s="235"/>
      <c r="I56" s="235"/>
      <c r="J56" s="235"/>
      <c r="K56" s="235"/>
      <c r="L56" s="235"/>
      <c r="M56" s="151"/>
      <c r="N56" s="235"/>
      <c r="O56" s="235"/>
      <c r="P56" s="249"/>
      <c r="Q56" s="235"/>
      <c r="R56" s="235"/>
      <c r="S56" s="235"/>
      <c r="T56" s="235"/>
      <c r="U56" s="235"/>
      <c r="V56" s="249"/>
      <c r="W56" s="235"/>
      <c r="X56" s="116"/>
      <c r="Y56" s="116"/>
      <c r="Z56" s="116"/>
      <c r="AA56" s="116"/>
      <c r="AB56" s="116"/>
      <c r="AC56" s="83"/>
      <c r="AD56" s="235"/>
      <c r="AE56" s="116"/>
      <c r="AF56" s="116"/>
      <c r="AG56" s="116"/>
      <c r="AH56" s="235"/>
      <c r="AI56" s="116"/>
      <c r="AJ56" s="116"/>
      <c r="AK56" s="116"/>
      <c r="AL56" s="116"/>
      <c r="AM56" s="82"/>
      <c r="AN56" s="42"/>
      <c r="AO56" s="90"/>
      <c r="AP56" s="122"/>
      <c r="AQ56" s="122"/>
      <c r="AR56" s="122"/>
      <c r="AS56" s="122"/>
      <c r="AT56" s="116"/>
      <c r="AU56" s="116"/>
      <c r="AV56" s="116"/>
      <c r="AW56" s="116"/>
      <c r="AX56" s="116"/>
      <c r="AY56" s="116"/>
      <c r="AZ56" s="117"/>
      <c r="BA56" s="117"/>
      <c r="BB56" s="116"/>
      <c r="BC56" s="116"/>
      <c r="BD56" s="116"/>
      <c r="BE56" s="116"/>
      <c r="BF56" s="116"/>
      <c r="BG56" s="108"/>
      <c r="BH56" s="116"/>
      <c r="BI56" s="116"/>
      <c r="BJ56" s="116"/>
      <c r="BK56" s="118"/>
      <c r="BM56" s="63">
        <f t="shared" si="38"/>
        <v>0</v>
      </c>
      <c r="BN56" s="63">
        <f t="shared" si="39"/>
        <v>0</v>
      </c>
      <c r="BO56" s="63">
        <f t="shared" si="40"/>
        <v>0</v>
      </c>
      <c r="BP56" s="63">
        <f t="shared" si="41"/>
        <v>0</v>
      </c>
      <c r="BQ56" s="63">
        <f t="shared" si="42"/>
        <v>0</v>
      </c>
      <c r="BR56" s="63">
        <f t="shared" si="43"/>
        <v>0</v>
      </c>
      <c r="BS56" s="63">
        <f t="shared" si="44"/>
        <v>0</v>
      </c>
      <c r="BT56" s="63">
        <f t="shared" si="45"/>
        <v>0</v>
      </c>
      <c r="BU56" s="63">
        <f t="shared" si="46"/>
        <v>0</v>
      </c>
      <c r="BV56" s="63">
        <f t="shared" si="47"/>
        <v>0</v>
      </c>
      <c r="BW56" s="63">
        <f t="shared" si="48"/>
        <v>0</v>
      </c>
      <c r="BX56" s="63">
        <f t="shared" si="49"/>
        <v>0</v>
      </c>
      <c r="BY56" s="63">
        <f t="shared" si="50"/>
        <v>0</v>
      </c>
      <c r="BZ56" s="63">
        <f t="shared" si="51"/>
        <v>0</v>
      </c>
      <c r="CA56" s="63">
        <f t="shared" si="52"/>
        <v>0</v>
      </c>
      <c r="CB56" s="63">
        <f t="shared" si="53"/>
        <v>0</v>
      </c>
      <c r="CC56" s="63">
        <f t="shared" si="54"/>
        <v>0</v>
      </c>
      <c r="CD56" s="63">
        <f t="shared" si="55"/>
        <v>0</v>
      </c>
      <c r="CE56" s="63">
        <f t="shared" si="56"/>
        <v>0</v>
      </c>
      <c r="CF56" s="63">
        <f t="shared" si="57"/>
        <v>0</v>
      </c>
      <c r="CG56" s="63">
        <f t="shared" si="58"/>
        <v>0</v>
      </c>
      <c r="CH56" s="63">
        <f t="shared" si="59"/>
        <v>0</v>
      </c>
      <c r="CI56" s="63">
        <f t="shared" si="60"/>
        <v>0</v>
      </c>
      <c r="CJ56" s="63">
        <f t="shared" si="61"/>
        <v>0</v>
      </c>
      <c r="CK56" s="63">
        <f t="shared" si="62"/>
        <v>0</v>
      </c>
      <c r="CL56" s="63">
        <f t="shared" si="63"/>
        <v>0</v>
      </c>
      <c r="CM56" s="63">
        <f t="shared" si="64"/>
        <v>0</v>
      </c>
      <c r="CN56" s="63">
        <f t="shared" si="65"/>
        <v>0</v>
      </c>
      <c r="CO56" s="63">
        <f t="shared" si="66"/>
        <v>0</v>
      </c>
      <c r="CP56" s="63">
        <f t="shared" si="67"/>
        <v>0</v>
      </c>
      <c r="CQ56" s="63">
        <f t="shared" si="68"/>
        <v>0</v>
      </c>
      <c r="CR56" s="63">
        <f t="shared" si="69"/>
        <v>0</v>
      </c>
      <c r="CS56" s="63">
        <f t="shared" si="70"/>
        <v>0</v>
      </c>
      <c r="CT56" s="63">
        <f t="shared" si="71"/>
        <v>0</v>
      </c>
      <c r="CU56" s="63">
        <f t="shared" si="72"/>
        <v>0</v>
      </c>
      <c r="CV56" s="63">
        <f t="shared" si="73"/>
        <v>0</v>
      </c>
      <c r="CW56" s="63">
        <f t="shared" si="74"/>
        <v>0</v>
      </c>
      <c r="CX56" s="63">
        <f t="shared" si="75"/>
        <v>0</v>
      </c>
    </row>
    <row r="57" spans="1:102" s="38" customFormat="1" ht="26.25" x14ac:dyDescent="0.4">
      <c r="A57" s="187" t="s">
        <v>69</v>
      </c>
      <c r="B57" s="188">
        <v>44671</v>
      </c>
      <c r="C57" s="42"/>
      <c r="D57" s="42"/>
      <c r="E57" s="235"/>
      <c r="F57" s="235"/>
      <c r="G57" s="235"/>
      <c r="H57" s="235"/>
      <c r="I57" s="235"/>
      <c r="J57" s="235"/>
      <c r="K57" s="235"/>
      <c r="L57" s="235"/>
      <c r="M57" s="151"/>
      <c r="N57" s="235"/>
      <c r="O57" s="235"/>
      <c r="P57" s="249"/>
      <c r="Q57" s="235"/>
      <c r="R57" s="235"/>
      <c r="S57" s="235"/>
      <c r="T57" s="235"/>
      <c r="U57" s="235"/>
      <c r="V57" s="249"/>
      <c r="W57" s="235"/>
      <c r="X57" s="116"/>
      <c r="Y57" s="116"/>
      <c r="Z57" s="116"/>
      <c r="AA57" s="116"/>
      <c r="AB57" s="116"/>
      <c r="AC57" s="83"/>
      <c r="AD57" s="235"/>
      <c r="AE57" s="116"/>
      <c r="AF57" s="116"/>
      <c r="AG57" s="116"/>
      <c r="AH57" s="235"/>
      <c r="AI57" s="116"/>
      <c r="AJ57" s="116"/>
      <c r="AK57" s="116"/>
      <c r="AL57" s="116"/>
      <c r="AM57" s="82"/>
      <c r="AN57" s="88"/>
      <c r="AO57" s="42"/>
      <c r="AP57" s="116"/>
      <c r="AQ57" s="116"/>
      <c r="AR57" s="123"/>
      <c r="AS57" s="123"/>
      <c r="AT57" s="123"/>
      <c r="AU57" s="116"/>
      <c r="AV57" s="116"/>
      <c r="AW57" s="116"/>
      <c r="AX57" s="116"/>
      <c r="AY57" s="116"/>
      <c r="AZ57" s="117"/>
      <c r="BA57" s="117"/>
      <c r="BB57" s="116"/>
      <c r="BC57" s="116"/>
      <c r="BD57" s="116"/>
      <c r="BE57" s="116"/>
      <c r="BF57" s="116"/>
      <c r="BG57" s="108"/>
      <c r="BH57" s="116"/>
      <c r="BI57" s="116"/>
      <c r="BJ57" s="116"/>
      <c r="BK57" s="118"/>
      <c r="BM57" s="63">
        <f t="shared" si="38"/>
        <v>0</v>
      </c>
      <c r="BN57" s="63">
        <f t="shared" si="39"/>
        <v>0</v>
      </c>
      <c r="BO57" s="63">
        <f t="shared" si="40"/>
        <v>0</v>
      </c>
      <c r="BP57" s="63">
        <f t="shared" si="41"/>
        <v>0</v>
      </c>
      <c r="BQ57" s="63">
        <f t="shared" si="42"/>
        <v>0</v>
      </c>
      <c r="BR57" s="63">
        <f t="shared" si="43"/>
        <v>0</v>
      </c>
      <c r="BS57" s="63">
        <f t="shared" si="44"/>
        <v>0</v>
      </c>
      <c r="BT57" s="63">
        <f t="shared" si="45"/>
        <v>0</v>
      </c>
      <c r="BU57" s="63">
        <f t="shared" si="46"/>
        <v>0</v>
      </c>
      <c r="BV57" s="63">
        <f t="shared" si="47"/>
        <v>0</v>
      </c>
      <c r="BW57" s="63">
        <f t="shared" si="48"/>
        <v>0</v>
      </c>
      <c r="BX57" s="63">
        <f t="shared" si="49"/>
        <v>0</v>
      </c>
      <c r="BY57" s="63">
        <f t="shared" si="50"/>
        <v>0</v>
      </c>
      <c r="BZ57" s="63">
        <f t="shared" si="51"/>
        <v>0</v>
      </c>
      <c r="CA57" s="63">
        <f t="shared" si="52"/>
        <v>0</v>
      </c>
      <c r="CB57" s="63">
        <f t="shared" si="53"/>
        <v>0</v>
      </c>
      <c r="CC57" s="63">
        <f t="shared" si="54"/>
        <v>0</v>
      </c>
      <c r="CD57" s="63">
        <f t="shared" si="55"/>
        <v>0</v>
      </c>
      <c r="CE57" s="63">
        <f t="shared" si="56"/>
        <v>0</v>
      </c>
      <c r="CF57" s="63">
        <f t="shared" si="57"/>
        <v>0</v>
      </c>
      <c r="CG57" s="63">
        <f t="shared" si="58"/>
        <v>0</v>
      </c>
      <c r="CH57" s="63">
        <f t="shared" si="59"/>
        <v>0</v>
      </c>
      <c r="CI57" s="63">
        <f t="shared" si="60"/>
        <v>0</v>
      </c>
      <c r="CJ57" s="63">
        <f t="shared" si="61"/>
        <v>0</v>
      </c>
      <c r="CK57" s="63">
        <f t="shared" si="62"/>
        <v>0</v>
      </c>
      <c r="CL57" s="63">
        <f t="shared" si="63"/>
        <v>0</v>
      </c>
      <c r="CM57" s="63">
        <f t="shared" si="64"/>
        <v>0</v>
      </c>
      <c r="CN57" s="63">
        <f t="shared" si="65"/>
        <v>0</v>
      </c>
      <c r="CO57" s="63">
        <f t="shared" si="66"/>
        <v>0</v>
      </c>
      <c r="CP57" s="63">
        <f t="shared" si="67"/>
        <v>0</v>
      </c>
      <c r="CQ57" s="63">
        <f t="shared" si="68"/>
        <v>0</v>
      </c>
      <c r="CR57" s="63">
        <f t="shared" si="69"/>
        <v>0</v>
      </c>
      <c r="CS57" s="63">
        <f t="shared" si="70"/>
        <v>0</v>
      </c>
      <c r="CT57" s="63">
        <f t="shared" si="71"/>
        <v>0</v>
      </c>
      <c r="CU57" s="63">
        <f t="shared" si="72"/>
        <v>0</v>
      </c>
      <c r="CV57" s="63">
        <f t="shared" si="73"/>
        <v>0</v>
      </c>
      <c r="CW57" s="63">
        <f t="shared" si="74"/>
        <v>0</v>
      </c>
      <c r="CX57" s="63">
        <f t="shared" si="75"/>
        <v>0</v>
      </c>
    </row>
    <row r="58" spans="1:102" s="38" customFormat="1" ht="26.25" x14ac:dyDescent="0.4">
      <c r="A58" s="187" t="s">
        <v>70</v>
      </c>
      <c r="B58" s="188">
        <v>44672</v>
      </c>
      <c r="C58" s="42"/>
      <c r="D58" s="42"/>
      <c r="E58" s="235"/>
      <c r="F58" s="235"/>
      <c r="G58" s="235"/>
      <c r="H58" s="235"/>
      <c r="I58" s="235"/>
      <c r="J58" s="235"/>
      <c r="K58" s="235"/>
      <c r="L58" s="235"/>
      <c r="M58" s="151"/>
      <c r="N58" s="235"/>
      <c r="O58" s="235"/>
      <c r="P58" s="249"/>
      <c r="Q58" s="235"/>
      <c r="R58" s="235"/>
      <c r="S58" s="235"/>
      <c r="T58" s="235"/>
      <c r="U58" s="235"/>
      <c r="V58" s="249"/>
      <c r="W58" s="235"/>
      <c r="X58" s="116"/>
      <c r="Y58" s="116"/>
      <c r="Z58" s="116"/>
      <c r="AA58" s="116"/>
      <c r="AB58" s="116"/>
      <c r="AC58" s="83"/>
      <c r="AD58" s="235"/>
      <c r="AE58" s="116"/>
      <c r="AF58" s="116"/>
      <c r="AG58" s="116"/>
      <c r="AH58" s="235"/>
      <c r="AI58" s="116"/>
      <c r="AJ58" s="116"/>
      <c r="AK58" s="116"/>
      <c r="AL58" s="116"/>
      <c r="AM58" s="82"/>
      <c r="AN58" s="88"/>
      <c r="AO58" s="42"/>
      <c r="AP58" s="116"/>
      <c r="AQ58" s="116"/>
      <c r="AR58" s="123"/>
      <c r="AS58" s="123"/>
      <c r="AT58" s="123"/>
      <c r="AU58" s="116"/>
      <c r="AV58" s="116"/>
      <c r="AW58" s="116"/>
      <c r="AX58" s="116"/>
      <c r="AY58" s="116"/>
      <c r="AZ58" s="117"/>
      <c r="BA58" s="117"/>
      <c r="BB58" s="116"/>
      <c r="BC58" s="116"/>
      <c r="BD58" s="116"/>
      <c r="BE58" s="116"/>
      <c r="BF58" s="116"/>
      <c r="BG58" s="108"/>
      <c r="BH58" s="116"/>
      <c r="BI58" s="116"/>
      <c r="BJ58" s="116"/>
      <c r="BK58" s="118"/>
      <c r="BM58" s="63">
        <f t="shared" si="38"/>
        <v>0</v>
      </c>
      <c r="BN58" s="63">
        <f t="shared" si="39"/>
        <v>0</v>
      </c>
      <c r="BO58" s="63">
        <f t="shared" si="40"/>
        <v>0</v>
      </c>
      <c r="BP58" s="63">
        <f t="shared" si="41"/>
        <v>0</v>
      </c>
      <c r="BQ58" s="63">
        <f t="shared" si="42"/>
        <v>0</v>
      </c>
      <c r="BR58" s="63">
        <f t="shared" si="43"/>
        <v>0</v>
      </c>
      <c r="BS58" s="63">
        <f t="shared" si="44"/>
        <v>0</v>
      </c>
      <c r="BT58" s="63">
        <f t="shared" si="45"/>
        <v>0</v>
      </c>
      <c r="BU58" s="63">
        <f t="shared" si="46"/>
        <v>0</v>
      </c>
      <c r="BV58" s="63">
        <f t="shared" si="47"/>
        <v>0</v>
      </c>
      <c r="BW58" s="63">
        <f t="shared" si="48"/>
        <v>0</v>
      </c>
      <c r="BX58" s="63">
        <f t="shared" si="49"/>
        <v>0</v>
      </c>
      <c r="BY58" s="63">
        <f t="shared" si="50"/>
        <v>0</v>
      </c>
      <c r="BZ58" s="63">
        <f t="shared" si="51"/>
        <v>0</v>
      </c>
      <c r="CA58" s="63">
        <f t="shared" si="52"/>
        <v>0</v>
      </c>
      <c r="CB58" s="63">
        <f t="shared" si="53"/>
        <v>0</v>
      </c>
      <c r="CC58" s="63">
        <f t="shared" si="54"/>
        <v>0</v>
      </c>
      <c r="CD58" s="63">
        <f t="shared" si="55"/>
        <v>0</v>
      </c>
      <c r="CE58" s="63">
        <f t="shared" si="56"/>
        <v>0</v>
      </c>
      <c r="CF58" s="63">
        <f t="shared" si="57"/>
        <v>0</v>
      </c>
      <c r="CG58" s="63">
        <f t="shared" si="58"/>
        <v>0</v>
      </c>
      <c r="CH58" s="63">
        <f t="shared" si="59"/>
        <v>0</v>
      </c>
      <c r="CI58" s="63">
        <f t="shared" si="60"/>
        <v>0</v>
      </c>
      <c r="CJ58" s="63">
        <f t="shared" si="61"/>
        <v>0</v>
      </c>
      <c r="CK58" s="63">
        <f t="shared" si="62"/>
        <v>0</v>
      </c>
      <c r="CL58" s="63">
        <f t="shared" si="63"/>
        <v>0</v>
      </c>
      <c r="CM58" s="63">
        <f t="shared" si="64"/>
        <v>0</v>
      </c>
      <c r="CN58" s="63">
        <f t="shared" si="65"/>
        <v>0</v>
      </c>
      <c r="CO58" s="63">
        <f t="shared" si="66"/>
        <v>0</v>
      </c>
      <c r="CP58" s="63">
        <f t="shared" si="67"/>
        <v>0</v>
      </c>
      <c r="CQ58" s="63">
        <f t="shared" si="68"/>
        <v>0</v>
      </c>
      <c r="CR58" s="63">
        <f t="shared" si="69"/>
        <v>0</v>
      </c>
      <c r="CS58" s="63">
        <f t="shared" si="70"/>
        <v>0</v>
      </c>
      <c r="CT58" s="63">
        <f t="shared" si="71"/>
        <v>0</v>
      </c>
      <c r="CU58" s="63">
        <f t="shared" si="72"/>
        <v>0</v>
      </c>
      <c r="CV58" s="63">
        <f t="shared" si="73"/>
        <v>0</v>
      </c>
      <c r="CW58" s="63">
        <f t="shared" si="74"/>
        <v>0</v>
      </c>
      <c r="CX58" s="63">
        <f t="shared" si="75"/>
        <v>0</v>
      </c>
    </row>
    <row r="59" spans="1:102" s="38" customFormat="1" ht="26.25" x14ac:dyDescent="0.4">
      <c r="A59" s="187" t="s">
        <v>72</v>
      </c>
      <c r="B59" s="188">
        <v>44673</v>
      </c>
      <c r="C59" s="42"/>
      <c r="D59" s="42"/>
      <c r="E59" s="235"/>
      <c r="F59" s="235"/>
      <c r="G59" s="235"/>
      <c r="H59" s="235"/>
      <c r="I59" s="235"/>
      <c r="J59" s="235"/>
      <c r="K59" s="235"/>
      <c r="L59" s="235"/>
      <c r="M59" s="151"/>
      <c r="N59" s="235"/>
      <c r="O59" s="235"/>
      <c r="P59" s="249"/>
      <c r="Q59" s="235"/>
      <c r="R59" s="235"/>
      <c r="S59" s="235"/>
      <c r="T59" s="235"/>
      <c r="U59" s="235"/>
      <c r="V59" s="249"/>
      <c r="W59" s="235"/>
      <c r="X59" s="116"/>
      <c r="Y59" s="116"/>
      <c r="Z59" s="116"/>
      <c r="AA59" s="116"/>
      <c r="AB59" s="116"/>
      <c r="AC59" s="83"/>
      <c r="AD59" s="235"/>
      <c r="AE59" s="116"/>
      <c r="AF59" s="116"/>
      <c r="AG59" s="116"/>
      <c r="AH59" s="235"/>
      <c r="AI59" s="116"/>
      <c r="AJ59" s="116"/>
      <c r="AK59" s="116"/>
      <c r="AL59" s="116"/>
      <c r="AM59" s="82"/>
      <c r="AN59" s="88"/>
      <c r="AO59" s="42"/>
      <c r="AP59" s="116"/>
      <c r="AQ59" s="116"/>
      <c r="AR59" s="123"/>
      <c r="AS59" s="123"/>
      <c r="AT59" s="123"/>
      <c r="AU59" s="116"/>
      <c r="AV59" s="116"/>
      <c r="AW59" s="116"/>
      <c r="AX59" s="116"/>
      <c r="AY59" s="116"/>
      <c r="AZ59" s="117"/>
      <c r="BA59" s="117"/>
      <c r="BB59" s="116"/>
      <c r="BC59" s="116"/>
      <c r="BD59" s="116"/>
      <c r="BE59" s="116"/>
      <c r="BF59" s="116"/>
      <c r="BG59" s="108"/>
      <c r="BH59" s="116"/>
      <c r="BI59" s="116"/>
      <c r="BJ59" s="116"/>
      <c r="BK59" s="118"/>
      <c r="BM59" s="63">
        <f t="shared" si="38"/>
        <v>0</v>
      </c>
      <c r="BN59" s="63">
        <f t="shared" si="39"/>
        <v>0</v>
      </c>
      <c r="BO59" s="63">
        <f t="shared" si="40"/>
        <v>0</v>
      </c>
      <c r="BP59" s="63">
        <f t="shared" si="41"/>
        <v>0</v>
      </c>
      <c r="BQ59" s="63">
        <f t="shared" si="42"/>
        <v>0</v>
      </c>
      <c r="BR59" s="63">
        <f t="shared" si="43"/>
        <v>0</v>
      </c>
      <c r="BS59" s="63">
        <f t="shared" si="44"/>
        <v>0</v>
      </c>
      <c r="BT59" s="63">
        <f t="shared" si="45"/>
        <v>0</v>
      </c>
      <c r="BU59" s="63">
        <f t="shared" si="46"/>
        <v>0</v>
      </c>
      <c r="BV59" s="63">
        <f t="shared" si="47"/>
        <v>0</v>
      </c>
      <c r="BW59" s="63">
        <f t="shared" si="48"/>
        <v>0</v>
      </c>
      <c r="BX59" s="63">
        <f t="shared" si="49"/>
        <v>0</v>
      </c>
      <c r="BY59" s="63">
        <f t="shared" si="50"/>
        <v>0</v>
      </c>
      <c r="BZ59" s="63">
        <f t="shared" si="51"/>
        <v>0</v>
      </c>
      <c r="CA59" s="63">
        <f t="shared" si="52"/>
        <v>0</v>
      </c>
      <c r="CB59" s="63">
        <f t="shared" si="53"/>
        <v>0</v>
      </c>
      <c r="CC59" s="63">
        <f t="shared" si="54"/>
        <v>0</v>
      </c>
      <c r="CD59" s="63">
        <f t="shared" si="55"/>
        <v>0</v>
      </c>
      <c r="CE59" s="63">
        <f t="shared" si="56"/>
        <v>0</v>
      </c>
      <c r="CF59" s="63">
        <f t="shared" si="57"/>
        <v>0</v>
      </c>
      <c r="CG59" s="63">
        <f t="shared" si="58"/>
        <v>0</v>
      </c>
      <c r="CH59" s="63">
        <f t="shared" si="59"/>
        <v>0</v>
      </c>
      <c r="CI59" s="63">
        <f t="shared" si="60"/>
        <v>0</v>
      </c>
      <c r="CJ59" s="63">
        <f t="shared" si="61"/>
        <v>0</v>
      </c>
      <c r="CK59" s="63">
        <f t="shared" si="62"/>
        <v>0</v>
      </c>
      <c r="CL59" s="63">
        <f t="shared" si="63"/>
        <v>0</v>
      </c>
      <c r="CM59" s="63">
        <f t="shared" si="64"/>
        <v>0</v>
      </c>
      <c r="CN59" s="63">
        <f t="shared" si="65"/>
        <v>0</v>
      </c>
      <c r="CO59" s="63">
        <f t="shared" si="66"/>
        <v>0</v>
      </c>
      <c r="CP59" s="63">
        <f t="shared" si="67"/>
        <v>0</v>
      </c>
      <c r="CQ59" s="63">
        <f t="shared" si="68"/>
        <v>0</v>
      </c>
      <c r="CR59" s="63">
        <f t="shared" si="69"/>
        <v>0</v>
      </c>
      <c r="CS59" s="63">
        <f t="shared" si="70"/>
        <v>0</v>
      </c>
      <c r="CT59" s="63">
        <f t="shared" si="71"/>
        <v>0</v>
      </c>
      <c r="CU59" s="63">
        <f t="shared" si="72"/>
        <v>0</v>
      </c>
      <c r="CV59" s="63">
        <f t="shared" si="73"/>
        <v>0</v>
      </c>
      <c r="CW59" s="63">
        <f t="shared" si="74"/>
        <v>0</v>
      </c>
      <c r="CX59" s="63">
        <f t="shared" si="75"/>
        <v>0</v>
      </c>
    </row>
    <row r="60" spans="1:102" s="38" customFormat="1" ht="26.25" x14ac:dyDescent="0.4">
      <c r="A60" s="187" t="s">
        <v>73</v>
      </c>
      <c r="B60" s="188">
        <v>44674</v>
      </c>
      <c r="C60" s="42"/>
      <c r="D60" s="42"/>
      <c r="E60" s="235"/>
      <c r="F60" s="235"/>
      <c r="G60" s="235"/>
      <c r="H60" s="235"/>
      <c r="I60" s="235"/>
      <c r="J60" s="235"/>
      <c r="K60" s="235"/>
      <c r="L60" s="235"/>
      <c r="M60" s="151"/>
      <c r="N60" s="235"/>
      <c r="O60" s="235"/>
      <c r="P60" s="249"/>
      <c r="Q60" s="235"/>
      <c r="R60" s="235"/>
      <c r="S60" s="235"/>
      <c r="T60" s="235"/>
      <c r="U60" s="235"/>
      <c r="V60" s="249"/>
      <c r="W60" s="235"/>
      <c r="X60" s="116"/>
      <c r="Y60" s="116"/>
      <c r="Z60" s="116"/>
      <c r="AA60" s="116"/>
      <c r="AB60" s="116"/>
      <c r="AC60" s="83"/>
      <c r="AD60" s="235"/>
      <c r="AE60" s="116"/>
      <c r="AF60" s="116"/>
      <c r="AG60" s="116"/>
      <c r="AH60" s="235"/>
      <c r="AI60" s="116"/>
      <c r="AJ60" s="116"/>
      <c r="AK60" s="116"/>
      <c r="AL60" s="116"/>
      <c r="AM60" s="82"/>
      <c r="AN60" s="88"/>
      <c r="AO60" s="42"/>
      <c r="AP60" s="116"/>
      <c r="AQ60" s="116"/>
      <c r="AR60" s="123"/>
      <c r="AS60" s="123"/>
      <c r="AT60" s="123"/>
      <c r="AU60" s="116"/>
      <c r="AV60" s="116"/>
      <c r="AW60" s="116"/>
      <c r="AX60" s="116"/>
      <c r="AY60" s="116"/>
      <c r="AZ60" s="117"/>
      <c r="BA60" s="117"/>
      <c r="BB60" s="116"/>
      <c r="BC60" s="116"/>
      <c r="BD60" s="116"/>
      <c r="BE60" s="116"/>
      <c r="BF60" s="116"/>
      <c r="BG60" s="108"/>
      <c r="BH60" s="116"/>
      <c r="BI60" s="116"/>
      <c r="BJ60" s="116"/>
      <c r="BK60" s="118"/>
      <c r="BM60" s="63">
        <f t="shared" si="38"/>
        <v>0</v>
      </c>
      <c r="BN60" s="63">
        <f t="shared" si="39"/>
        <v>0</v>
      </c>
      <c r="BO60" s="63">
        <f t="shared" si="40"/>
        <v>0</v>
      </c>
      <c r="BP60" s="63">
        <f t="shared" si="41"/>
        <v>0</v>
      </c>
      <c r="BQ60" s="63">
        <f t="shared" si="42"/>
        <v>0</v>
      </c>
      <c r="BR60" s="63">
        <f t="shared" si="43"/>
        <v>0</v>
      </c>
      <c r="BS60" s="63">
        <f t="shared" si="44"/>
        <v>0</v>
      </c>
      <c r="BT60" s="63">
        <f t="shared" si="45"/>
        <v>0</v>
      </c>
      <c r="BU60" s="63">
        <f t="shared" si="46"/>
        <v>0</v>
      </c>
      <c r="BV60" s="63">
        <f t="shared" si="47"/>
        <v>0</v>
      </c>
      <c r="BW60" s="63">
        <f t="shared" si="48"/>
        <v>0</v>
      </c>
      <c r="BX60" s="63">
        <f t="shared" si="49"/>
        <v>0</v>
      </c>
      <c r="BY60" s="63">
        <f t="shared" si="50"/>
        <v>0</v>
      </c>
      <c r="BZ60" s="63">
        <f t="shared" si="51"/>
        <v>0</v>
      </c>
      <c r="CA60" s="63">
        <f t="shared" si="52"/>
        <v>0</v>
      </c>
      <c r="CB60" s="63">
        <f t="shared" si="53"/>
        <v>0</v>
      </c>
      <c r="CC60" s="63">
        <f t="shared" si="54"/>
        <v>0</v>
      </c>
      <c r="CD60" s="63">
        <f t="shared" si="55"/>
        <v>0</v>
      </c>
      <c r="CE60" s="63">
        <f t="shared" si="56"/>
        <v>0</v>
      </c>
      <c r="CF60" s="63">
        <f t="shared" si="57"/>
        <v>0</v>
      </c>
      <c r="CG60" s="63">
        <f t="shared" si="58"/>
        <v>0</v>
      </c>
      <c r="CH60" s="63">
        <f t="shared" si="59"/>
        <v>0</v>
      </c>
      <c r="CI60" s="63">
        <f t="shared" si="60"/>
        <v>0</v>
      </c>
      <c r="CJ60" s="63">
        <f t="shared" si="61"/>
        <v>0</v>
      </c>
      <c r="CK60" s="63">
        <f t="shared" si="62"/>
        <v>0</v>
      </c>
      <c r="CL60" s="63">
        <f t="shared" si="63"/>
        <v>0</v>
      </c>
      <c r="CM60" s="63">
        <f t="shared" si="64"/>
        <v>0</v>
      </c>
      <c r="CN60" s="63">
        <f t="shared" si="65"/>
        <v>0</v>
      </c>
      <c r="CO60" s="63">
        <f t="shared" si="66"/>
        <v>0</v>
      </c>
      <c r="CP60" s="63">
        <f t="shared" si="67"/>
        <v>0</v>
      </c>
      <c r="CQ60" s="63">
        <f t="shared" si="68"/>
        <v>0</v>
      </c>
      <c r="CR60" s="63">
        <f t="shared" si="69"/>
        <v>0</v>
      </c>
      <c r="CS60" s="63">
        <f t="shared" si="70"/>
        <v>0</v>
      </c>
      <c r="CT60" s="63">
        <f t="shared" si="71"/>
        <v>0</v>
      </c>
      <c r="CU60" s="63">
        <f t="shared" si="72"/>
        <v>0</v>
      </c>
      <c r="CV60" s="63">
        <f t="shared" si="73"/>
        <v>0</v>
      </c>
      <c r="CW60" s="63">
        <f t="shared" si="74"/>
        <v>0</v>
      </c>
      <c r="CX60" s="63">
        <f t="shared" si="75"/>
        <v>0</v>
      </c>
    </row>
    <row r="61" spans="1:102" s="5" customFormat="1" ht="26.25" x14ac:dyDescent="0.4">
      <c r="A61" s="185" t="s">
        <v>74</v>
      </c>
      <c r="B61" s="186">
        <v>44675</v>
      </c>
      <c r="C61" s="14"/>
      <c r="D61" s="14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249"/>
      <c r="Q61" s="151"/>
      <c r="R61" s="151"/>
      <c r="S61" s="151"/>
      <c r="T61" s="151"/>
      <c r="U61" s="151"/>
      <c r="V61" s="249"/>
      <c r="W61" s="151"/>
      <c r="X61" s="113"/>
      <c r="Y61" s="113"/>
      <c r="Z61" s="113"/>
      <c r="AA61" s="113"/>
      <c r="AB61" s="113"/>
      <c r="AC61" s="83"/>
      <c r="AD61" s="113"/>
      <c r="AE61" s="113"/>
      <c r="AF61" s="113"/>
      <c r="AG61" s="113"/>
      <c r="AH61" s="151"/>
      <c r="AI61" s="113"/>
      <c r="AJ61" s="113"/>
      <c r="AK61" s="113"/>
      <c r="AL61" s="113"/>
      <c r="AM61" s="82"/>
      <c r="AN61" s="85"/>
      <c r="AO61" s="14"/>
      <c r="AP61" s="113"/>
      <c r="AQ61" s="113"/>
      <c r="AR61" s="124"/>
      <c r="AS61" s="124"/>
      <c r="AT61" s="124"/>
      <c r="AU61" s="113"/>
      <c r="AV61" s="113"/>
      <c r="AW61" s="113"/>
      <c r="AX61" s="113"/>
      <c r="AY61" s="113"/>
      <c r="AZ61" s="114"/>
      <c r="BA61" s="114"/>
      <c r="BB61" s="113"/>
      <c r="BC61" s="113"/>
      <c r="BD61" s="113"/>
      <c r="BE61" s="113"/>
      <c r="BF61" s="113"/>
      <c r="BG61" s="108"/>
      <c r="BH61" s="113"/>
      <c r="BI61" s="113"/>
      <c r="BJ61" s="113"/>
      <c r="BK61" s="115"/>
      <c r="BM61" s="63">
        <f t="shared" si="38"/>
        <v>0</v>
      </c>
      <c r="BN61" s="63">
        <f t="shared" si="39"/>
        <v>0</v>
      </c>
      <c r="BO61" s="63">
        <f t="shared" si="40"/>
        <v>0</v>
      </c>
      <c r="BP61" s="63">
        <f t="shared" si="41"/>
        <v>0</v>
      </c>
      <c r="BQ61" s="63">
        <f t="shared" si="42"/>
        <v>0</v>
      </c>
      <c r="BR61" s="63">
        <f t="shared" si="43"/>
        <v>0</v>
      </c>
      <c r="BS61" s="63">
        <f t="shared" si="44"/>
        <v>0</v>
      </c>
      <c r="BT61" s="63">
        <f t="shared" si="45"/>
        <v>0</v>
      </c>
      <c r="BU61" s="63">
        <f t="shared" si="46"/>
        <v>0</v>
      </c>
      <c r="BV61" s="63">
        <f t="shared" si="47"/>
        <v>0</v>
      </c>
      <c r="BW61" s="63">
        <f t="shared" si="48"/>
        <v>0</v>
      </c>
      <c r="BX61" s="63">
        <f t="shared" si="49"/>
        <v>0</v>
      </c>
      <c r="BY61" s="63">
        <f t="shared" si="50"/>
        <v>0</v>
      </c>
      <c r="BZ61" s="63">
        <f t="shared" si="51"/>
        <v>0</v>
      </c>
      <c r="CA61" s="63">
        <f t="shared" si="52"/>
        <v>0</v>
      </c>
      <c r="CB61" s="63">
        <f t="shared" si="53"/>
        <v>0</v>
      </c>
      <c r="CC61" s="63">
        <f t="shared" si="54"/>
        <v>0</v>
      </c>
      <c r="CD61" s="63">
        <f t="shared" si="55"/>
        <v>0</v>
      </c>
      <c r="CE61" s="63">
        <f t="shared" si="56"/>
        <v>0</v>
      </c>
      <c r="CF61" s="63">
        <f t="shared" si="57"/>
        <v>0</v>
      </c>
      <c r="CG61" s="63">
        <f t="shared" si="58"/>
        <v>0</v>
      </c>
      <c r="CH61" s="63">
        <f t="shared" si="59"/>
        <v>0</v>
      </c>
      <c r="CI61" s="63">
        <f t="shared" si="60"/>
        <v>0</v>
      </c>
      <c r="CJ61" s="63">
        <f t="shared" si="61"/>
        <v>0</v>
      </c>
      <c r="CK61" s="63">
        <f t="shared" si="62"/>
        <v>0</v>
      </c>
      <c r="CL61" s="63">
        <f t="shared" si="63"/>
        <v>0</v>
      </c>
      <c r="CM61" s="63">
        <f t="shared" si="64"/>
        <v>0</v>
      </c>
      <c r="CN61" s="63">
        <f t="shared" si="65"/>
        <v>0</v>
      </c>
      <c r="CO61" s="63">
        <f t="shared" si="66"/>
        <v>0</v>
      </c>
      <c r="CP61" s="63">
        <f t="shared" si="67"/>
        <v>0</v>
      </c>
      <c r="CQ61" s="63">
        <f t="shared" si="68"/>
        <v>0</v>
      </c>
      <c r="CR61" s="63">
        <f t="shared" si="69"/>
        <v>0</v>
      </c>
      <c r="CS61" s="63">
        <f t="shared" si="70"/>
        <v>0</v>
      </c>
      <c r="CT61" s="63">
        <f t="shared" si="71"/>
        <v>0</v>
      </c>
      <c r="CU61" s="63">
        <f t="shared" si="72"/>
        <v>0</v>
      </c>
      <c r="CV61" s="63">
        <f t="shared" si="73"/>
        <v>0</v>
      </c>
      <c r="CW61" s="63">
        <f t="shared" si="74"/>
        <v>0</v>
      </c>
      <c r="CX61" s="63">
        <f t="shared" si="75"/>
        <v>0</v>
      </c>
    </row>
    <row r="62" spans="1:102" s="47" customFormat="1" ht="26.25" x14ac:dyDescent="0.4">
      <c r="A62" s="189" t="s">
        <v>67</v>
      </c>
      <c r="B62" s="190">
        <v>44676</v>
      </c>
      <c r="C62" s="48"/>
      <c r="D62" s="48"/>
      <c r="E62" s="236"/>
      <c r="F62" s="236"/>
      <c r="G62" s="236"/>
      <c r="H62" s="236"/>
      <c r="I62" s="236"/>
      <c r="J62" s="236"/>
      <c r="K62" s="236"/>
      <c r="L62" s="236"/>
      <c r="M62" s="151"/>
      <c r="N62" s="236"/>
      <c r="O62" s="236"/>
      <c r="P62" s="249"/>
      <c r="Q62" s="236"/>
      <c r="R62" s="236"/>
      <c r="S62" s="236"/>
      <c r="T62" s="236"/>
      <c r="U62" s="236"/>
      <c r="V62" s="249"/>
      <c r="W62" s="236"/>
      <c r="X62" s="119"/>
      <c r="Y62" s="119"/>
      <c r="Z62" s="119"/>
      <c r="AA62" s="119"/>
      <c r="AB62" s="119"/>
      <c r="AC62" s="83"/>
      <c r="AD62" s="119"/>
      <c r="AE62" s="119"/>
      <c r="AF62" s="119"/>
      <c r="AG62" s="119"/>
      <c r="AH62" s="236"/>
      <c r="AI62" s="119"/>
      <c r="AJ62" s="119"/>
      <c r="AK62" s="119"/>
      <c r="AL62" s="119"/>
      <c r="AM62" s="82"/>
      <c r="AN62" s="89"/>
      <c r="AO62" s="48"/>
      <c r="AP62" s="119"/>
      <c r="AQ62" s="119"/>
      <c r="AR62" s="125"/>
      <c r="AS62" s="125"/>
      <c r="AT62" s="125"/>
      <c r="AU62" s="119"/>
      <c r="AV62" s="119"/>
      <c r="AW62" s="119"/>
      <c r="AX62" s="119"/>
      <c r="AY62" s="119"/>
      <c r="AZ62" s="120"/>
      <c r="BA62" s="120"/>
      <c r="BB62" s="119"/>
      <c r="BC62" s="119"/>
      <c r="BD62" s="119"/>
      <c r="BE62" s="119"/>
      <c r="BF62" s="119"/>
      <c r="BG62" s="108"/>
      <c r="BH62" s="119"/>
      <c r="BI62" s="119"/>
      <c r="BJ62" s="119"/>
      <c r="BK62" s="121"/>
      <c r="BM62" s="63">
        <f t="shared" si="38"/>
        <v>0</v>
      </c>
      <c r="BN62" s="63">
        <f t="shared" si="39"/>
        <v>0</v>
      </c>
      <c r="BO62" s="63">
        <f t="shared" si="40"/>
        <v>0</v>
      </c>
      <c r="BP62" s="63">
        <f t="shared" si="41"/>
        <v>0</v>
      </c>
      <c r="BQ62" s="63">
        <f t="shared" si="42"/>
        <v>0</v>
      </c>
      <c r="BR62" s="63">
        <f t="shared" si="43"/>
        <v>0</v>
      </c>
      <c r="BS62" s="63">
        <f t="shared" si="44"/>
        <v>0</v>
      </c>
      <c r="BT62" s="63">
        <f t="shared" si="45"/>
        <v>0</v>
      </c>
      <c r="BU62" s="63">
        <f t="shared" si="46"/>
        <v>0</v>
      </c>
      <c r="BV62" s="63">
        <f t="shared" si="47"/>
        <v>0</v>
      </c>
      <c r="BW62" s="63">
        <f t="shared" si="48"/>
        <v>0</v>
      </c>
      <c r="BX62" s="63">
        <f t="shared" si="49"/>
        <v>0</v>
      </c>
      <c r="BY62" s="63">
        <f t="shared" si="50"/>
        <v>0</v>
      </c>
      <c r="BZ62" s="63">
        <f t="shared" si="51"/>
        <v>0</v>
      </c>
      <c r="CA62" s="63">
        <f t="shared" si="52"/>
        <v>0</v>
      </c>
      <c r="CB62" s="63">
        <f t="shared" si="53"/>
        <v>0</v>
      </c>
      <c r="CC62" s="63">
        <f t="shared" si="54"/>
        <v>0</v>
      </c>
      <c r="CD62" s="63">
        <f t="shared" si="55"/>
        <v>0</v>
      </c>
      <c r="CE62" s="63">
        <f t="shared" si="56"/>
        <v>0</v>
      </c>
      <c r="CF62" s="63">
        <f t="shared" si="57"/>
        <v>0</v>
      </c>
      <c r="CG62" s="63">
        <f t="shared" si="58"/>
        <v>0</v>
      </c>
      <c r="CH62" s="63">
        <f t="shared" si="59"/>
        <v>0</v>
      </c>
      <c r="CI62" s="63">
        <f t="shared" si="60"/>
        <v>0</v>
      </c>
      <c r="CJ62" s="63">
        <f t="shared" si="61"/>
        <v>0</v>
      </c>
      <c r="CK62" s="63">
        <f t="shared" si="62"/>
        <v>0</v>
      </c>
      <c r="CL62" s="63">
        <f t="shared" si="63"/>
        <v>0</v>
      </c>
      <c r="CM62" s="63">
        <f t="shared" si="64"/>
        <v>0</v>
      </c>
      <c r="CN62" s="63">
        <f t="shared" si="65"/>
        <v>0</v>
      </c>
      <c r="CO62" s="63">
        <f t="shared" si="66"/>
        <v>0</v>
      </c>
      <c r="CP62" s="63">
        <f t="shared" si="67"/>
        <v>0</v>
      </c>
      <c r="CQ62" s="63">
        <f t="shared" si="68"/>
        <v>0</v>
      </c>
      <c r="CR62" s="63">
        <f t="shared" si="69"/>
        <v>0</v>
      </c>
      <c r="CS62" s="63">
        <f t="shared" si="70"/>
        <v>0</v>
      </c>
      <c r="CT62" s="63">
        <f t="shared" si="71"/>
        <v>0</v>
      </c>
      <c r="CU62" s="63">
        <f t="shared" si="72"/>
        <v>0</v>
      </c>
      <c r="CV62" s="63">
        <f t="shared" si="73"/>
        <v>0</v>
      </c>
      <c r="CW62" s="63">
        <f t="shared" si="74"/>
        <v>0</v>
      </c>
      <c r="CX62" s="63">
        <f t="shared" si="75"/>
        <v>0</v>
      </c>
    </row>
    <row r="63" spans="1:102" ht="26.25" x14ac:dyDescent="0.4">
      <c r="A63" s="183" t="s">
        <v>68</v>
      </c>
      <c r="B63" s="184">
        <v>44677</v>
      </c>
      <c r="C63" s="13"/>
      <c r="D63" s="13"/>
      <c r="E63" s="198"/>
      <c r="F63" s="198"/>
      <c r="G63" s="198"/>
      <c r="H63" s="198"/>
      <c r="I63" s="198"/>
      <c r="J63" s="198"/>
      <c r="K63" s="198"/>
      <c r="L63" s="198"/>
      <c r="M63" s="151"/>
      <c r="N63" s="198"/>
      <c r="O63" s="198"/>
      <c r="P63" s="249"/>
      <c r="Q63" s="102">
        <v>29</v>
      </c>
      <c r="R63" s="198"/>
      <c r="S63" s="198"/>
      <c r="T63" s="198"/>
      <c r="U63" s="198"/>
      <c r="V63" s="249"/>
      <c r="W63" s="198">
        <v>31</v>
      </c>
      <c r="X63" s="103"/>
      <c r="Y63" s="103"/>
      <c r="Z63" s="103"/>
      <c r="AA63" s="103"/>
      <c r="AB63" s="103"/>
      <c r="AC63" s="83"/>
      <c r="AD63" s="103"/>
      <c r="AE63" s="103"/>
      <c r="AF63" s="201"/>
      <c r="AG63" s="103"/>
      <c r="AH63" s="198">
        <v>38</v>
      </c>
      <c r="AI63" s="103"/>
      <c r="AJ63" s="103"/>
      <c r="AK63" s="103"/>
      <c r="AL63" s="103"/>
      <c r="AM63" s="82"/>
      <c r="AN63" s="21"/>
      <c r="AO63" s="13"/>
      <c r="AP63" s="103"/>
      <c r="AQ63" s="103"/>
      <c r="AR63" s="107"/>
      <c r="AS63" s="107"/>
      <c r="AT63" s="107"/>
      <c r="AU63" s="103"/>
      <c r="AV63" s="103"/>
      <c r="AW63" s="103"/>
      <c r="AX63" s="103"/>
      <c r="AY63" s="103"/>
      <c r="AZ63" s="105"/>
      <c r="BA63" s="105"/>
      <c r="BB63" s="103"/>
      <c r="BC63" s="103"/>
      <c r="BD63" s="103"/>
      <c r="BE63" s="103"/>
      <c r="BF63" s="103"/>
      <c r="BG63" s="108"/>
      <c r="BH63" s="103"/>
      <c r="BI63" s="103"/>
      <c r="BJ63" s="103"/>
      <c r="BK63" s="111"/>
      <c r="BM63" s="63">
        <f t="shared" si="38"/>
        <v>0</v>
      </c>
      <c r="BN63" s="63">
        <f t="shared" si="39"/>
        <v>0</v>
      </c>
      <c r="BO63" s="63">
        <f t="shared" si="40"/>
        <v>0</v>
      </c>
      <c r="BP63" s="63">
        <f t="shared" si="41"/>
        <v>0</v>
      </c>
      <c r="BQ63" s="63">
        <f t="shared" si="42"/>
        <v>0</v>
      </c>
      <c r="BR63" s="63">
        <f t="shared" si="43"/>
        <v>0</v>
      </c>
      <c r="BS63" s="63">
        <f t="shared" si="44"/>
        <v>0</v>
      </c>
      <c r="BT63" s="63">
        <f t="shared" si="45"/>
        <v>0</v>
      </c>
      <c r="BU63" s="63">
        <f t="shared" si="46"/>
        <v>0</v>
      </c>
      <c r="BV63" s="63">
        <f t="shared" si="47"/>
        <v>0</v>
      </c>
      <c r="BW63" s="63">
        <f t="shared" si="48"/>
        <v>0</v>
      </c>
      <c r="BX63" s="63">
        <f t="shared" si="49"/>
        <v>0</v>
      </c>
      <c r="BY63" s="63">
        <f t="shared" si="50"/>
        <v>0</v>
      </c>
      <c r="BZ63" s="63">
        <f t="shared" si="51"/>
        <v>0</v>
      </c>
      <c r="CA63" s="63">
        <f t="shared" si="52"/>
        <v>0</v>
      </c>
      <c r="CB63" s="63">
        <f t="shared" si="53"/>
        <v>0</v>
      </c>
      <c r="CC63" s="63">
        <f t="shared" si="54"/>
        <v>0</v>
      </c>
      <c r="CD63" s="63">
        <f t="shared" si="55"/>
        <v>0</v>
      </c>
      <c r="CE63" s="63">
        <f t="shared" si="56"/>
        <v>0</v>
      </c>
      <c r="CF63" s="63">
        <f t="shared" si="57"/>
        <v>0</v>
      </c>
      <c r="CG63" s="63">
        <f t="shared" si="58"/>
        <v>0</v>
      </c>
      <c r="CH63" s="63">
        <f t="shared" si="59"/>
        <v>0</v>
      </c>
      <c r="CI63" s="63">
        <f t="shared" si="60"/>
        <v>0</v>
      </c>
      <c r="CJ63" s="63">
        <f t="shared" si="61"/>
        <v>0</v>
      </c>
      <c r="CK63" s="63">
        <f t="shared" si="62"/>
        <v>0</v>
      </c>
      <c r="CL63" s="63">
        <f t="shared" si="63"/>
        <v>0</v>
      </c>
      <c r="CM63" s="63">
        <f t="shared" si="64"/>
        <v>0</v>
      </c>
      <c r="CN63" s="63">
        <f t="shared" si="65"/>
        <v>0</v>
      </c>
      <c r="CO63" s="63">
        <f t="shared" si="66"/>
        <v>1</v>
      </c>
      <c r="CP63" s="63">
        <f t="shared" si="67"/>
        <v>0</v>
      </c>
      <c r="CQ63" s="63">
        <f t="shared" si="68"/>
        <v>1</v>
      </c>
      <c r="CR63" s="63">
        <f t="shared" si="69"/>
        <v>0</v>
      </c>
      <c r="CS63" s="63">
        <f t="shared" si="70"/>
        <v>0</v>
      </c>
      <c r="CT63" s="63">
        <f t="shared" si="71"/>
        <v>0</v>
      </c>
      <c r="CU63" s="63">
        <f t="shared" si="72"/>
        <v>0</v>
      </c>
      <c r="CV63" s="63">
        <f t="shared" si="73"/>
        <v>0</v>
      </c>
      <c r="CW63" s="63">
        <f t="shared" si="74"/>
        <v>0</v>
      </c>
      <c r="CX63" s="63">
        <f t="shared" si="75"/>
        <v>1</v>
      </c>
    </row>
    <row r="64" spans="1:102" ht="26.25" x14ac:dyDescent="0.4">
      <c r="A64" s="183" t="s">
        <v>69</v>
      </c>
      <c r="B64" s="184">
        <v>44678</v>
      </c>
      <c r="C64" s="13"/>
      <c r="D64" s="13"/>
      <c r="E64" s="198"/>
      <c r="F64" s="198"/>
      <c r="G64" s="198"/>
      <c r="H64" s="198"/>
      <c r="I64" s="198"/>
      <c r="J64" s="198"/>
      <c r="K64" s="198"/>
      <c r="L64" s="198"/>
      <c r="M64" s="151"/>
      <c r="N64" s="198"/>
      <c r="O64" s="198"/>
      <c r="P64" s="249"/>
      <c r="Q64" s="102">
        <v>29</v>
      </c>
      <c r="R64" s="198"/>
      <c r="S64" s="198"/>
      <c r="T64" s="198"/>
      <c r="U64" s="198"/>
      <c r="V64" s="249"/>
      <c r="W64" s="198">
        <v>31</v>
      </c>
      <c r="X64" s="103"/>
      <c r="Y64" s="103"/>
      <c r="Z64" s="103"/>
      <c r="AA64" s="103"/>
      <c r="AB64" s="103"/>
      <c r="AC64" s="83"/>
      <c r="AD64" s="103"/>
      <c r="AE64" s="103"/>
      <c r="AF64" s="201"/>
      <c r="AG64" s="103"/>
      <c r="AH64" s="198">
        <v>38</v>
      </c>
      <c r="AI64" s="103"/>
      <c r="AJ64" s="103"/>
      <c r="AK64" s="103"/>
      <c r="AL64" s="103"/>
      <c r="AM64" s="82"/>
      <c r="AN64" s="21"/>
      <c r="AO64" s="13"/>
      <c r="AP64" s="103"/>
      <c r="AQ64" s="103"/>
      <c r="AR64" s="107"/>
      <c r="AS64" s="107"/>
      <c r="AT64" s="107"/>
      <c r="AU64" s="103"/>
      <c r="AV64" s="103"/>
      <c r="AW64" s="103"/>
      <c r="AX64" s="103"/>
      <c r="AY64" s="103"/>
      <c r="AZ64" s="105"/>
      <c r="BA64" s="105"/>
      <c r="BB64" s="103"/>
      <c r="BC64" s="103"/>
      <c r="BD64" s="103"/>
      <c r="BE64" s="103"/>
      <c r="BF64" s="103"/>
      <c r="BG64" s="108"/>
      <c r="BH64" s="103"/>
      <c r="BI64" s="103"/>
      <c r="BJ64" s="103"/>
      <c r="BK64" s="111"/>
      <c r="BM64" s="63">
        <f t="shared" si="38"/>
        <v>0</v>
      </c>
      <c r="BN64" s="63">
        <f t="shared" si="39"/>
        <v>0</v>
      </c>
      <c r="BO64" s="63">
        <f t="shared" si="40"/>
        <v>0</v>
      </c>
      <c r="BP64" s="63">
        <f t="shared" si="41"/>
        <v>0</v>
      </c>
      <c r="BQ64" s="63">
        <f t="shared" si="42"/>
        <v>0</v>
      </c>
      <c r="BR64" s="63">
        <f t="shared" si="43"/>
        <v>0</v>
      </c>
      <c r="BS64" s="63">
        <f t="shared" si="44"/>
        <v>0</v>
      </c>
      <c r="BT64" s="63">
        <f t="shared" si="45"/>
        <v>0</v>
      </c>
      <c r="BU64" s="63">
        <f t="shared" si="46"/>
        <v>0</v>
      </c>
      <c r="BV64" s="63">
        <f t="shared" si="47"/>
        <v>0</v>
      </c>
      <c r="BW64" s="63">
        <f t="shared" si="48"/>
        <v>0</v>
      </c>
      <c r="BX64" s="63">
        <f t="shared" si="49"/>
        <v>0</v>
      </c>
      <c r="BY64" s="63">
        <f t="shared" si="50"/>
        <v>0</v>
      </c>
      <c r="BZ64" s="63">
        <f t="shared" si="51"/>
        <v>0</v>
      </c>
      <c r="CA64" s="63">
        <f t="shared" si="52"/>
        <v>0</v>
      </c>
      <c r="CB64" s="63">
        <f t="shared" si="53"/>
        <v>0</v>
      </c>
      <c r="CC64" s="63">
        <f t="shared" si="54"/>
        <v>0</v>
      </c>
      <c r="CD64" s="63">
        <f t="shared" si="55"/>
        <v>0</v>
      </c>
      <c r="CE64" s="63">
        <f t="shared" si="56"/>
        <v>0</v>
      </c>
      <c r="CF64" s="63">
        <f t="shared" si="57"/>
        <v>0</v>
      </c>
      <c r="CG64" s="63">
        <f t="shared" si="58"/>
        <v>0</v>
      </c>
      <c r="CH64" s="63">
        <f t="shared" si="59"/>
        <v>0</v>
      </c>
      <c r="CI64" s="63">
        <f t="shared" si="60"/>
        <v>0</v>
      </c>
      <c r="CJ64" s="63">
        <f t="shared" si="61"/>
        <v>0</v>
      </c>
      <c r="CK64" s="63">
        <f t="shared" si="62"/>
        <v>0</v>
      </c>
      <c r="CL64" s="63">
        <f t="shared" si="63"/>
        <v>0</v>
      </c>
      <c r="CM64" s="63">
        <f t="shared" si="64"/>
        <v>0</v>
      </c>
      <c r="CN64" s="63">
        <f t="shared" si="65"/>
        <v>0</v>
      </c>
      <c r="CO64" s="63">
        <f t="shared" si="66"/>
        <v>1</v>
      </c>
      <c r="CP64" s="63">
        <f t="shared" si="67"/>
        <v>0</v>
      </c>
      <c r="CQ64" s="63">
        <f t="shared" si="68"/>
        <v>1</v>
      </c>
      <c r="CR64" s="63">
        <f t="shared" si="69"/>
        <v>0</v>
      </c>
      <c r="CS64" s="63">
        <f t="shared" si="70"/>
        <v>0</v>
      </c>
      <c r="CT64" s="63">
        <f t="shared" si="71"/>
        <v>0</v>
      </c>
      <c r="CU64" s="63">
        <f t="shared" si="72"/>
        <v>0</v>
      </c>
      <c r="CV64" s="63">
        <f t="shared" si="73"/>
        <v>0</v>
      </c>
      <c r="CW64" s="63">
        <f t="shared" si="74"/>
        <v>0</v>
      </c>
      <c r="CX64" s="63">
        <f t="shared" si="75"/>
        <v>1</v>
      </c>
    </row>
    <row r="65" spans="1:102" ht="26.25" x14ac:dyDescent="0.4">
      <c r="A65" s="183" t="s">
        <v>70</v>
      </c>
      <c r="B65" s="184">
        <v>44679</v>
      </c>
      <c r="C65" s="13"/>
      <c r="D65" s="13"/>
      <c r="E65" s="198"/>
      <c r="F65" s="198"/>
      <c r="G65" s="198"/>
      <c r="H65" s="198"/>
      <c r="I65" s="198"/>
      <c r="J65" s="198"/>
      <c r="K65" s="198"/>
      <c r="L65" s="198"/>
      <c r="M65" s="151"/>
      <c r="N65" s="198"/>
      <c r="O65" s="198"/>
      <c r="P65" s="249"/>
      <c r="Q65" s="102">
        <v>29</v>
      </c>
      <c r="R65" s="198"/>
      <c r="S65" s="198"/>
      <c r="T65" s="198"/>
      <c r="U65" s="198"/>
      <c r="V65" s="249"/>
      <c r="W65" s="102">
        <v>31</v>
      </c>
      <c r="X65" s="103"/>
      <c r="Y65" s="103"/>
      <c r="Z65" s="103"/>
      <c r="AA65" s="103"/>
      <c r="AB65" s="103"/>
      <c r="AC65" s="83"/>
      <c r="AD65" s="234"/>
      <c r="AE65" s="234"/>
      <c r="AF65" s="201"/>
      <c r="AG65" s="103"/>
      <c r="AH65" s="198">
        <v>38</v>
      </c>
      <c r="AI65" s="103"/>
      <c r="AJ65" s="103"/>
      <c r="AK65" s="103"/>
      <c r="AL65" s="103"/>
      <c r="AM65" s="82"/>
      <c r="AN65" s="21"/>
      <c r="AO65" s="13"/>
      <c r="AP65" s="103"/>
      <c r="AQ65" s="103"/>
      <c r="AR65" s="107"/>
      <c r="AS65" s="107"/>
      <c r="AT65" s="107"/>
      <c r="AU65" s="103"/>
      <c r="AV65" s="103"/>
      <c r="AW65" s="103"/>
      <c r="AX65" s="103"/>
      <c r="AY65" s="103"/>
      <c r="AZ65" s="105"/>
      <c r="BA65" s="105"/>
      <c r="BB65" s="103"/>
      <c r="BC65" s="103"/>
      <c r="BD65" s="103"/>
      <c r="BE65" s="103"/>
      <c r="BF65" s="103"/>
      <c r="BG65" s="108"/>
      <c r="BH65" s="103"/>
      <c r="BI65" s="103"/>
      <c r="BJ65" s="103"/>
      <c r="BK65" s="109"/>
      <c r="BM65" s="63">
        <f t="shared" si="38"/>
        <v>0</v>
      </c>
      <c r="BN65" s="63">
        <f t="shared" si="39"/>
        <v>0</v>
      </c>
      <c r="BO65" s="63">
        <f t="shared" si="40"/>
        <v>0</v>
      </c>
      <c r="BP65" s="63">
        <f t="shared" si="41"/>
        <v>0</v>
      </c>
      <c r="BQ65" s="63">
        <f t="shared" si="42"/>
        <v>0</v>
      </c>
      <c r="BR65" s="63">
        <f t="shared" si="43"/>
        <v>0</v>
      </c>
      <c r="BS65" s="63">
        <f t="shared" si="44"/>
        <v>0</v>
      </c>
      <c r="BT65" s="63">
        <f t="shared" si="45"/>
        <v>0</v>
      </c>
      <c r="BU65" s="63">
        <f t="shared" si="46"/>
        <v>0</v>
      </c>
      <c r="BV65" s="63">
        <f t="shared" si="47"/>
        <v>0</v>
      </c>
      <c r="BW65" s="63">
        <f t="shared" si="48"/>
        <v>0</v>
      </c>
      <c r="BX65" s="63">
        <f t="shared" si="49"/>
        <v>0</v>
      </c>
      <c r="BY65" s="63">
        <f t="shared" si="50"/>
        <v>0</v>
      </c>
      <c r="BZ65" s="63">
        <f t="shared" si="51"/>
        <v>0</v>
      </c>
      <c r="CA65" s="63">
        <f t="shared" si="52"/>
        <v>0</v>
      </c>
      <c r="CB65" s="63">
        <f t="shared" si="53"/>
        <v>0</v>
      </c>
      <c r="CC65" s="63">
        <f t="shared" si="54"/>
        <v>0</v>
      </c>
      <c r="CD65" s="63">
        <f t="shared" si="55"/>
        <v>0</v>
      </c>
      <c r="CE65" s="63">
        <f t="shared" si="56"/>
        <v>0</v>
      </c>
      <c r="CF65" s="63">
        <f t="shared" si="57"/>
        <v>0</v>
      </c>
      <c r="CG65" s="63">
        <f t="shared" si="58"/>
        <v>0</v>
      </c>
      <c r="CH65" s="63">
        <f t="shared" si="59"/>
        <v>0</v>
      </c>
      <c r="CI65" s="63">
        <f t="shared" si="60"/>
        <v>0</v>
      </c>
      <c r="CJ65" s="63">
        <f t="shared" si="61"/>
        <v>0</v>
      </c>
      <c r="CK65" s="63">
        <f t="shared" si="62"/>
        <v>0</v>
      </c>
      <c r="CL65" s="63">
        <f t="shared" si="63"/>
        <v>0</v>
      </c>
      <c r="CM65" s="63">
        <f t="shared" si="64"/>
        <v>0</v>
      </c>
      <c r="CN65" s="63">
        <f t="shared" si="65"/>
        <v>0</v>
      </c>
      <c r="CO65" s="63">
        <f t="shared" si="66"/>
        <v>1</v>
      </c>
      <c r="CP65" s="63">
        <f t="shared" si="67"/>
        <v>0</v>
      </c>
      <c r="CQ65" s="63">
        <f t="shared" si="68"/>
        <v>1</v>
      </c>
      <c r="CR65" s="63">
        <f t="shared" si="69"/>
        <v>0</v>
      </c>
      <c r="CS65" s="63">
        <f t="shared" si="70"/>
        <v>0</v>
      </c>
      <c r="CT65" s="63">
        <f t="shared" si="71"/>
        <v>0</v>
      </c>
      <c r="CU65" s="63">
        <f t="shared" si="72"/>
        <v>0</v>
      </c>
      <c r="CV65" s="63">
        <f t="shared" si="73"/>
        <v>0</v>
      </c>
      <c r="CW65" s="63">
        <f t="shared" si="74"/>
        <v>0</v>
      </c>
      <c r="CX65" s="63">
        <f t="shared" si="75"/>
        <v>1</v>
      </c>
    </row>
    <row r="66" spans="1:102" ht="26.25" x14ac:dyDescent="0.4">
      <c r="A66" s="183" t="s">
        <v>72</v>
      </c>
      <c r="B66" s="184">
        <v>44680</v>
      </c>
      <c r="C66" s="13"/>
      <c r="D66" s="13"/>
      <c r="E66" s="198"/>
      <c r="F66" s="198"/>
      <c r="G66" s="198"/>
      <c r="H66" s="198"/>
      <c r="I66" s="198"/>
      <c r="J66" s="198"/>
      <c r="K66" s="198"/>
      <c r="L66" s="198"/>
      <c r="M66" s="151"/>
      <c r="N66" s="198"/>
      <c r="O66" s="198"/>
      <c r="P66" s="249"/>
      <c r="Q66" s="102">
        <v>30</v>
      </c>
      <c r="R66" s="198"/>
      <c r="S66" s="198"/>
      <c r="T66" s="198"/>
      <c r="U66" s="198"/>
      <c r="V66" s="249"/>
      <c r="W66" s="102">
        <v>28</v>
      </c>
      <c r="X66" s="103"/>
      <c r="Y66" s="103"/>
      <c r="Z66" s="103"/>
      <c r="AA66" s="103"/>
      <c r="AB66" s="103"/>
      <c r="AC66" s="83"/>
      <c r="AD66" s="234"/>
      <c r="AE66" s="234"/>
      <c r="AF66" s="201"/>
      <c r="AG66" s="103"/>
      <c r="AH66" s="198">
        <v>38</v>
      </c>
      <c r="AI66" s="103"/>
      <c r="AJ66" s="103"/>
      <c r="AK66" s="103"/>
      <c r="AL66" s="103"/>
      <c r="AM66" s="82"/>
      <c r="AN66" s="21"/>
      <c r="AO66" s="13"/>
      <c r="AP66" s="103"/>
      <c r="AQ66" s="103"/>
      <c r="AR66" s="107"/>
      <c r="AS66" s="107"/>
      <c r="AT66" s="107"/>
      <c r="AU66" s="103"/>
      <c r="AV66" s="103"/>
      <c r="AW66" s="103"/>
      <c r="AX66" s="103"/>
      <c r="AY66" s="103"/>
      <c r="AZ66" s="105"/>
      <c r="BA66" s="105"/>
      <c r="BB66" s="103"/>
      <c r="BC66" s="103"/>
      <c r="BD66" s="103">
        <v>4</v>
      </c>
      <c r="BE66" s="103">
        <v>13</v>
      </c>
      <c r="BF66" s="103">
        <v>23</v>
      </c>
      <c r="BG66" s="108"/>
      <c r="BH66" s="103"/>
      <c r="BI66" s="103"/>
      <c r="BJ66" s="103"/>
      <c r="BK66" s="109"/>
      <c r="BM66" s="63">
        <f t="shared" si="38"/>
        <v>0</v>
      </c>
      <c r="BN66" s="63">
        <f t="shared" si="39"/>
        <v>0</v>
      </c>
      <c r="BO66" s="63">
        <f t="shared" si="40"/>
        <v>0</v>
      </c>
      <c r="BP66" s="63">
        <f t="shared" si="41"/>
        <v>1</v>
      </c>
      <c r="BQ66" s="63">
        <f t="shared" si="42"/>
        <v>0</v>
      </c>
      <c r="BR66" s="63">
        <f t="shared" si="43"/>
        <v>0</v>
      </c>
      <c r="BS66" s="63">
        <f t="shared" si="44"/>
        <v>0</v>
      </c>
      <c r="BT66" s="63">
        <f t="shared" si="45"/>
        <v>0</v>
      </c>
      <c r="BU66" s="63">
        <f t="shared" si="46"/>
        <v>0</v>
      </c>
      <c r="BV66" s="63">
        <f t="shared" si="47"/>
        <v>0</v>
      </c>
      <c r="BW66" s="63">
        <f t="shared" si="48"/>
        <v>0</v>
      </c>
      <c r="BX66" s="63">
        <f t="shared" si="49"/>
        <v>0</v>
      </c>
      <c r="BY66" s="63">
        <f t="shared" si="50"/>
        <v>1</v>
      </c>
      <c r="BZ66" s="63">
        <f t="shared" si="51"/>
        <v>0</v>
      </c>
      <c r="CA66" s="63">
        <f t="shared" si="52"/>
        <v>0</v>
      </c>
      <c r="CB66" s="63">
        <f t="shared" si="53"/>
        <v>0</v>
      </c>
      <c r="CC66" s="63">
        <f t="shared" si="54"/>
        <v>0</v>
      </c>
      <c r="CD66" s="63">
        <f t="shared" si="55"/>
        <v>0</v>
      </c>
      <c r="CE66" s="63">
        <f t="shared" si="56"/>
        <v>0</v>
      </c>
      <c r="CF66" s="63">
        <f t="shared" si="57"/>
        <v>0</v>
      </c>
      <c r="CG66" s="63">
        <f t="shared" si="58"/>
        <v>0</v>
      </c>
      <c r="CH66" s="63">
        <f t="shared" si="59"/>
        <v>0</v>
      </c>
      <c r="CI66" s="63">
        <f t="shared" si="60"/>
        <v>1</v>
      </c>
      <c r="CJ66" s="63">
        <f t="shared" si="61"/>
        <v>0</v>
      </c>
      <c r="CK66" s="63">
        <f t="shared" si="62"/>
        <v>0</v>
      </c>
      <c r="CL66" s="63">
        <f t="shared" si="63"/>
        <v>0</v>
      </c>
      <c r="CM66" s="63">
        <f t="shared" si="64"/>
        <v>0</v>
      </c>
      <c r="CN66" s="63">
        <f t="shared" si="65"/>
        <v>1</v>
      </c>
      <c r="CO66" s="63">
        <f t="shared" si="66"/>
        <v>0</v>
      </c>
      <c r="CP66" s="63">
        <f t="shared" si="67"/>
        <v>1</v>
      </c>
      <c r="CQ66" s="63">
        <f t="shared" si="68"/>
        <v>0</v>
      </c>
      <c r="CR66" s="63">
        <f t="shared" si="69"/>
        <v>0</v>
      </c>
      <c r="CS66" s="63">
        <f t="shared" si="70"/>
        <v>0</v>
      </c>
      <c r="CT66" s="63">
        <f t="shared" si="71"/>
        <v>0</v>
      </c>
      <c r="CU66" s="63">
        <f t="shared" si="72"/>
        <v>0</v>
      </c>
      <c r="CV66" s="63">
        <f t="shared" si="73"/>
        <v>0</v>
      </c>
      <c r="CW66" s="63">
        <f t="shared" si="74"/>
        <v>0</v>
      </c>
      <c r="CX66" s="63">
        <f t="shared" si="75"/>
        <v>1</v>
      </c>
    </row>
    <row r="67" spans="1:102" ht="26.25" x14ac:dyDescent="0.4">
      <c r="A67" s="183" t="s">
        <v>73</v>
      </c>
      <c r="B67" s="184">
        <v>44681</v>
      </c>
      <c r="C67" s="13"/>
      <c r="D67" s="13"/>
      <c r="E67" s="198"/>
      <c r="F67" s="198"/>
      <c r="G67" s="198"/>
      <c r="H67" s="198"/>
      <c r="I67" s="198"/>
      <c r="J67" s="198"/>
      <c r="K67" s="198"/>
      <c r="L67" s="198"/>
      <c r="M67" s="151"/>
      <c r="N67" s="198"/>
      <c r="O67" s="198"/>
      <c r="P67" s="249"/>
      <c r="Q67" s="102">
        <v>30</v>
      </c>
      <c r="R67" s="198"/>
      <c r="S67" s="198"/>
      <c r="T67" s="198"/>
      <c r="U67" s="198"/>
      <c r="V67" s="249"/>
      <c r="W67" s="102">
        <v>28</v>
      </c>
      <c r="X67" s="103"/>
      <c r="Y67" s="103"/>
      <c r="Z67" s="103"/>
      <c r="AA67" s="103"/>
      <c r="AB67" s="103"/>
      <c r="AC67" s="83"/>
      <c r="AD67" s="234"/>
      <c r="AE67" s="234"/>
      <c r="AF67" s="201"/>
      <c r="AG67" s="103"/>
      <c r="AH67" s="198">
        <v>38</v>
      </c>
      <c r="AI67" s="103"/>
      <c r="AJ67" s="103"/>
      <c r="AK67" s="103"/>
      <c r="AL67" s="103"/>
      <c r="AM67" s="82"/>
      <c r="AN67" s="21"/>
      <c r="AO67" s="13"/>
      <c r="AP67" s="103"/>
      <c r="AQ67" s="103"/>
      <c r="AR67" s="107"/>
      <c r="AS67" s="107"/>
      <c r="AT67" s="107"/>
      <c r="AU67" s="103"/>
      <c r="AV67" s="103"/>
      <c r="AW67" s="103"/>
      <c r="AX67" s="103"/>
      <c r="AY67" s="103"/>
      <c r="AZ67" s="105"/>
      <c r="BA67" s="105"/>
      <c r="BB67" s="103"/>
      <c r="BC67" s="103"/>
      <c r="BD67" s="103"/>
      <c r="BE67" s="103"/>
      <c r="BF67" s="103"/>
      <c r="BG67" s="108"/>
      <c r="BH67" s="103"/>
      <c r="BI67" s="103"/>
      <c r="BJ67" s="103"/>
      <c r="BK67" s="109"/>
      <c r="BM67" s="63">
        <f t="shared" si="38"/>
        <v>0</v>
      </c>
      <c r="BN67" s="63">
        <f t="shared" si="39"/>
        <v>0</v>
      </c>
      <c r="BO67" s="63">
        <f t="shared" si="40"/>
        <v>0</v>
      </c>
      <c r="BP67" s="63">
        <f t="shared" si="41"/>
        <v>0</v>
      </c>
      <c r="BQ67" s="63">
        <f t="shared" si="42"/>
        <v>0</v>
      </c>
      <c r="BR67" s="63">
        <f t="shared" si="43"/>
        <v>0</v>
      </c>
      <c r="BS67" s="63">
        <f t="shared" si="44"/>
        <v>0</v>
      </c>
      <c r="BT67" s="63">
        <f t="shared" si="45"/>
        <v>0</v>
      </c>
      <c r="BU67" s="63">
        <f t="shared" si="46"/>
        <v>0</v>
      </c>
      <c r="BV67" s="63">
        <f t="shared" si="47"/>
        <v>0</v>
      </c>
      <c r="BW67" s="63">
        <f t="shared" si="48"/>
        <v>0</v>
      </c>
      <c r="BX67" s="63">
        <f t="shared" si="49"/>
        <v>0</v>
      </c>
      <c r="BY67" s="63">
        <f t="shared" si="50"/>
        <v>0</v>
      </c>
      <c r="BZ67" s="63">
        <f t="shared" si="51"/>
        <v>0</v>
      </c>
      <c r="CA67" s="63">
        <f t="shared" si="52"/>
        <v>0</v>
      </c>
      <c r="CB67" s="63">
        <f t="shared" si="53"/>
        <v>0</v>
      </c>
      <c r="CC67" s="63">
        <f t="shared" si="54"/>
        <v>0</v>
      </c>
      <c r="CD67" s="63">
        <f t="shared" si="55"/>
        <v>0</v>
      </c>
      <c r="CE67" s="63">
        <f t="shared" si="56"/>
        <v>0</v>
      </c>
      <c r="CF67" s="63">
        <f t="shared" si="57"/>
        <v>0</v>
      </c>
      <c r="CG67" s="63">
        <f t="shared" si="58"/>
        <v>0</v>
      </c>
      <c r="CH67" s="63">
        <f t="shared" si="59"/>
        <v>0</v>
      </c>
      <c r="CI67" s="63">
        <f t="shared" si="60"/>
        <v>0</v>
      </c>
      <c r="CJ67" s="63">
        <f t="shared" si="61"/>
        <v>0</v>
      </c>
      <c r="CK67" s="63">
        <f t="shared" si="62"/>
        <v>0</v>
      </c>
      <c r="CL67" s="63">
        <f t="shared" si="63"/>
        <v>0</v>
      </c>
      <c r="CM67" s="63">
        <f t="shared" si="64"/>
        <v>0</v>
      </c>
      <c r="CN67" s="63">
        <f t="shared" si="65"/>
        <v>1</v>
      </c>
      <c r="CO67" s="63">
        <f t="shared" si="66"/>
        <v>0</v>
      </c>
      <c r="CP67" s="63">
        <f t="shared" si="67"/>
        <v>1</v>
      </c>
      <c r="CQ67" s="63">
        <f t="shared" si="68"/>
        <v>0</v>
      </c>
      <c r="CR67" s="63">
        <f t="shared" si="69"/>
        <v>0</v>
      </c>
      <c r="CS67" s="63">
        <f t="shared" si="70"/>
        <v>0</v>
      </c>
      <c r="CT67" s="63">
        <f t="shared" si="71"/>
        <v>0</v>
      </c>
      <c r="CU67" s="63">
        <f t="shared" si="72"/>
        <v>0</v>
      </c>
      <c r="CV67" s="63">
        <f t="shared" si="73"/>
        <v>0</v>
      </c>
      <c r="CW67" s="63">
        <f t="shared" si="74"/>
        <v>0</v>
      </c>
      <c r="CX67" s="63">
        <f t="shared" si="75"/>
        <v>1</v>
      </c>
    </row>
    <row r="68" spans="1:102" s="47" customFormat="1" ht="26.25" x14ac:dyDescent="0.4">
      <c r="A68" s="189" t="s">
        <v>74</v>
      </c>
      <c r="B68" s="190">
        <v>44682</v>
      </c>
      <c r="C68" s="48"/>
      <c r="D68" s="48"/>
      <c r="E68" s="236"/>
      <c r="F68" s="236"/>
      <c r="G68" s="236"/>
      <c r="H68" s="236"/>
      <c r="I68" s="236"/>
      <c r="J68" s="236"/>
      <c r="K68" s="236"/>
      <c r="L68" s="236"/>
      <c r="M68" s="151"/>
      <c r="N68" s="236"/>
      <c r="O68" s="236"/>
      <c r="P68" s="249"/>
      <c r="Q68" s="236"/>
      <c r="R68" s="236"/>
      <c r="S68" s="236"/>
      <c r="T68" s="236"/>
      <c r="U68" s="236"/>
      <c r="V68" s="249"/>
      <c r="W68" s="236"/>
      <c r="X68" s="119"/>
      <c r="Y68" s="119"/>
      <c r="Z68" s="119"/>
      <c r="AA68" s="119"/>
      <c r="AB68" s="119"/>
      <c r="AC68" s="83"/>
      <c r="AD68" s="189"/>
      <c r="AE68" s="189"/>
      <c r="AF68" s="119"/>
      <c r="AG68" s="119"/>
      <c r="AH68" s="236"/>
      <c r="AI68" s="119"/>
      <c r="AJ68" s="119"/>
      <c r="AK68" s="119"/>
      <c r="AL68" s="119"/>
      <c r="AM68" s="82"/>
      <c r="AN68" s="89"/>
      <c r="AO68" s="89"/>
      <c r="AP68" s="119"/>
      <c r="AQ68" s="119"/>
      <c r="AR68" s="125"/>
      <c r="AS68" s="125"/>
      <c r="AT68" s="125"/>
      <c r="AU68" s="119"/>
      <c r="AV68" s="119"/>
      <c r="AW68" s="119"/>
      <c r="AX68" s="119"/>
      <c r="AY68" s="119"/>
      <c r="AZ68" s="120"/>
      <c r="BA68" s="120"/>
      <c r="BB68" s="119"/>
      <c r="BC68" s="119"/>
      <c r="BD68" s="119"/>
      <c r="BE68" s="119"/>
      <c r="BF68" s="119"/>
      <c r="BG68" s="108"/>
      <c r="BH68" s="119"/>
      <c r="BI68" s="119"/>
      <c r="BJ68" s="119"/>
      <c r="BK68" s="121"/>
      <c r="BM68" s="63">
        <f t="shared" si="38"/>
        <v>0</v>
      </c>
      <c r="BN68" s="63">
        <f t="shared" si="39"/>
        <v>0</v>
      </c>
      <c r="BO68" s="63">
        <f t="shared" si="40"/>
        <v>0</v>
      </c>
      <c r="BP68" s="63">
        <f t="shared" si="41"/>
        <v>0</v>
      </c>
      <c r="BQ68" s="63">
        <f t="shared" si="42"/>
        <v>0</v>
      </c>
      <c r="BR68" s="63">
        <f t="shared" si="43"/>
        <v>0</v>
      </c>
      <c r="BS68" s="63">
        <f t="shared" si="44"/>
        <v>0</v>
      </c>
      <c r="BT68" s="63">
        <f t="shared" si="45"/>
        <v>0</v>
      </c>
      <c r="BU68" s="63">
        <f t="shared" si="46"/>
        <v>0</v>
      </c>
      <c r="BV68" s="63">
        <f t="shared" si="47"/>
        <v>0</v>
      </c>
      <c r="BW68" s="63">
        <f t="shared" si="48"/>
        <v>0</v>
      </c>
      <c r="BX68" s="63">
        <f t="shared" si="49"/>
        <v>0</v>
      </c>
      <c r="BY68" s="63">
        <f t="shared" si="50"/>
        <v>0</v>
      </c>
      <c r="BZ68" s="63">
        <f t="shared" si="51"/>
        <v>0</v>
      </c>
      <c r="CA68" s="63">
        <f t="shared" si="52"/>
        <v>0</v>
      </c>
      <c r="CB68" s="63">
        <f t="shared" si="53"/>
        <v>0</v>
      </c>
      <c r="CC68" s="63">
        <f t="shared" si="54"/>
        <v>0</v>
      </c>
      <c r="CD68" s="63">
        <f t="shared" si="55"/>
        <v>0</v>
      </c>
      <c r="CE68" s="63">
        <f t="shared" si="56"/>
        <v>0</v>
      </c>
      <c r="CF68" s="63">
        <f t="shared" si="57"/>
        <v>0</v>
      </c>
      <c r="CG68" s="63">
        <f t="shared" si="58"/>
        <v>0</v>
      </c>
      <c r="CH68" s="63">
        <f t="shared" si="59"/>
        <v>0</v>
      </c>
      <c r="CI68" s="63">
        <f t="shared" si="60"/>
        <v>0</v>
      </c>
      <c r="CJ68" s="63">
        <f t="shared" si="61"/>
        <v>0</v>
      </c>
      <c r="CK68" s="63">
        <f t="shared" si="62"/>
        <v>0</v>
      </c>
      <c r="CL68" s="63">
        <f t="shared" si="63"/>
        <v>0</v>
      </c>
      <c r="CM68" s="63">
        <f t="shared" si="64"/>
        <v>0</v>
      </c>
      <c r="CN68" s="63">
        <f t="shared" si="65"/>
        <v>0</v>
      </c>
      <c r="CO68" s="63">
        <f t="shared" si="66"/>
        <v>0</v>
      </c>
      <c r="CP68" s="63">
        <f t="shared" si="67"/>
        <v>0</v>
      </c>
      <c r="CQ68" s="63">
        <f t="shared" si="68"/>
        <v>0</v>
      </c>
      <c r="CR68" s="63">
        <f t="shared" si="69"/>
        <v>0</v>
      </c>
      <c r="CS68" s="63">
        <f t="shared" si="70"/>
        <v>0</v>
      </c>
      <c r="CT68" s="63">
        <f t="shared" si="71"/>
        <v>0</v>
      </c>
      <c r="CU68" s="63">
        <f t="shared" si="72"/>
        <v>0</v>
      </c>
      <c r="CV68" s="63">
        <f t="shared" si="73"/>
        <v>0</v>
      </c>
      <c r="CW68" s="63">
        <f t="shared" si="74"/>
        <v>0</v>
      </c>
      <c r="CX68" s="63">
        <f t="shared" si="75"/>
        <v>0</v>
      </c>
    </row>
    <row r="69" spans="1:102" ht="26.25" x14ac:dyDescent="0.25">
      <c r="A69" s="183" t="s">
        <v>67</v>
      </c>
      <c r="B69" s="184">
        <v>44683</v>
      </c>
      <c r="C69" s="13"/>
      <c r="D69" s="13"/>
      <c r="E69" s="198"/>
      <c r="F69" s="198"/>
      <c r="G69" s="198"/>
      <c r="H69" s="198"/>
      <c r="I69" s="198"/>
      <c r="J69" s="198"/>
      <c r="K69" s="198"/>
      <c r="L69" s="198"/>
      <c r="M69" s="151"/>
      <c r="N69" s="198"/>
      <c r="O69" s="198"/>
      <c r="P69" s="249"/>
      <c r="Q69" s="102">
        <v>30</v>
      </c>
      <c r="R69" s="198"/>
      <c r="S69" s="198"/>
      <c r="T69" s="198"/>
      <c r="U69" s="198"/>
      <c r="V69" s="249"/>
      <c r="W69" s="198">
        <v>28</v>
      </c>
      <c r="X69" s="103"/>
      <c r="Y69" s="103"/>
      <c r="Z69" s="103"/>
      <c r="AA69" s="103"/>
      <c r="AB69" s="103"/>
      <c r="AC69" s="83"/>
      <c r="AD69" s="234"/>
      <c r="AE69" s="234"/>
      <c r="AF69" s="103"/>
      <c r="AG69" s="103"/>
      <c r="AH69" s="198"/>
      <c r="AI69" s="103"/>
      <c r="AJ69" s="103"/>
      <c r="AK69" s="103"/>
      <c r="AL69" s="103"/>
      <c r="AM69" s="82"/>
      <c r="AN69" s="21"/>
      <c r="AO69" s="13"/>
      <c r="AP69" s="103"/>
      <c r="AQ69" s="103"/>
      <c r="AR69" s="107"/>
      <c r="AS69" s="107"/>
      <c r="AT69" s="107"/>
      <c r="AU69" s="103"/>
      <c r="AV69" s="103"/>
      <c r="AW69" s="103"/>
      <c r="AX69" s="103"/>
      <c r="AY69" s="103"/>
      <c r="AZ69" s="105"/>
      <c r="BA69" s="105"/>
      <c r="BB69" s="103"/>
      <c r="BC69" s="103"/>
      <c r="BD69" s="103"/>
      <c r="BE69" s="103"/>
      <c r="BF69" s="103"/>
      <c r="BG69" s="108"/>
      <c r="BH69" s="103">
        <v>4</v>
      </c>
      <c r="BI69" s="103">
        <v>13</v>
      </c>
      <c r="BJ69" s="103">
        <v>23</v>
      </c>
      <c r="BK69" s="112" t="s">
        <v>75</v>
      </c>
      <c r="BM69" s="63">
        <f t="shared" si="38"/>
        <v>0</v>
      </c>
      <c r="BN69" s="63">
        <f t="shared" si="39"/>
        <v>0</v>
      </c>
      <c r="BO69" s="63">
        <f t="shared" si="40"/>
        <v>0</v>
      </c>
      <c r="BP69" s="63">
        <f t="shared" si="41"/>
        <v>1</v>
      </c>
      <c r="BQ69" s="63">
        <f t="shared" si="42"/>
        <v>0</v>
      </c>
      <c r="BR69" s="63">
        <f t="shared" si="43"/>
        <v>0</v>
      </c>
      <c r="BS69" s="63">
        <f t="shared" si="44"/>
        <v>0</v>
      </c>
      <c r="BT69" s="63">
        <f t="shared" si="45"/>
        <v>0</v>
      </c>
      <c r="BU69" s="63">
        <f t="shared" si="46"/>
        <v>0</v>
      </c>
      <c r="BV69" s="63">
        <f t="shared" si="47"/>
        <v>0</v>
      </c>
      <c r="BW69" s="63">
        <f t="shared" si="48"/>
        <v>0</v>
      </c>
      <c r="BX69" s="63">
        <f t="shared" si="49"/>
        <v>0</v>
      </c>
      <c r="BY69" s="63">
        <f t="shared" si="50"/>
        <v>1</v>
      </c>
      <c r="BZ69" s="63">
        <f t="shared" si="51"/>
        <v>0</v>
      </c>
      <c r="CA69" s="63">
        <f t="shared" si="52"/>
        <v>0</v>
      </c>
      <c r="CB69" s="63">
        <f t="shared" si="53"/>
        <v>0</v>
      </c>
      <c r="CC69" s="63">
        <f t="shared" si="54"/>
        <v>0</v>
      </c>
      <c r="CD69" s="63">
        <f t="shared" si="55"/>
        <v>0</v>
      </c>
      <c r="CE69" s="63">
        <f t="shared" si="56"/>
        <v>0</v>
      </c>
      <c r="CF69" s="63">
        <f t="shared" si="57"/>
        <v>0</v>
      </c>
      <c r="CG69" s="63">
        <f t="shared" si="58"/>
        <v>0</v>
      </c>
      <c r="CH69" s="63">
        <f t="shared" si="59"/>
        <v>0</v>
      </c>
      <c r="CI69" s="63">
        <f t="shared" si="60"/>
        <v>1</v>
      </c>
      <c r="CJ69" s="63">
        <f t="shared" si="61"/>
        <v>0</v>
      </c>
      <c r="CK69" s="63">
        <f t="shared" si="62"/>
        <v>0</v>
      </c>
      <c r="CL69" s="63">
        <f t="shared" si="63"/>
        <v>0</v>
      </c>
      <c r="CM69" s="63">
        <f t="shared" si="64"/>
        <v>0</v>
      </c>
      <c r="CN69" s="63">
        <f t="shared" si="65"/>
        <v>1</v>
      </c>
      <c r="CO69" s="63">
        <f t="shared" si="66"/>
        <v>0</v>
      </c>
      <c r="CP69" s="63">
        <f t="shared" si="67"/>
        <v>1</v>
      </c>
      <c r="CQ69" s="63">
        <f t="shared" si="68"/>
        <v>0</v>
      </c>
      <c r="CR69" s="63">
        <f t="shared" si="69"/>
        <v>0</v>
      </c>
      <c r="CS69" s="63">
        <f t="shared" si="70"/>
        <v>0</v>
      </c>
      <c r="CT69" s="63">
        <f t="shared" si="71"/>
        <v>0</v>
      </c>
      <c r="CU69" s="63">
        <f t="shared" si="72"/>
        <v>0</v>
      </c>
      <c r="CV69" s="63">
        <f t="shared" si="73"/>
        <v>0</v>
      </c>
      <c r="CW69" s="63">
        <f t="shared" si="74"/>
        <v>0</v>
      </c>
      <c r="CX69" s="63">
        <f t="shared" si="75"/>
        <v>0</v>
      </c>
    </row>
    <row r="70" spans="1:102" ht="26.25" x14ac:dyDescent="0.4">
      <c r="A70" s="183" t="s">
        <v>68</v>
      </c>
      <c r="B70" s="184">
        <v>44684</v>
      </c>
      <c r="C70" s="13"/>
      <c r="D70" s="13"/>
      <c r="E70" s="198"/>
      <c r="F70" s="198"/>
      <c r="G70" s="198"/>
      <c r="H70" s="198"/>
      <c r="I70" s="198"/>
      <c r="J70" s="198"/>
      <c r="K70" s="198"/>
      <c r="L70" s="198"/>
      <c r="M70" s="151"/>
      <c r="N70" s="198"/>
      <c r="O70" s="198"/>
      <c r="P70" s="249"/>
      <c r="Q70" s="102">
        <v>31</v>
      </c>
      <c r="R70" s="103"/>
      <c r="S70" s="198"/>
      <c r="T70" s="198"/>
      <c r="U70" s="198"/>
      <c r="V70" s="249"/>
      <c r="W70" s="198"/>
      <c r="X70" s="103"/>
      <c r="Y70" s="103"/>
      <c r="Z70" s="103"/>
      <c r="AA70" s="103"/>
      <c r="AB70" s="103"/>
      <c r="AC70" s="83"/>
      <c r="AD70" s="234"/>
      <c r="AE70" s="234"/>
      <c r="AF70" s="103"/>
      <c r="AG70" s="103"/>
      <c r="AH70" s="198"/>
      <c r="AI70" s="103"/>
      <c r="AJ70" s="103"/>
      <c r="AK70" s="103"/>
      <c r="AL70" s="103"/>
      <c r="AM70" s="82"/>
      <c r="AN70" s="21"/>
      <c r="AO70" s="13"/>
      <c r="AP70" s="103"/>
      <c r="AQ70" s="103"/>
      <c r="AR70" s="107"/>
      <c r="AS70" s="107"/>
      <c r="AT70" s="107"/>
      <c r="AU70" s="103"/>
      <c r="AV70" s="103"/>
      <c r="AW70" s="103"/>
      <c r="AX70" s="103"/>
      <c r="AY70" s="103"/>
      <c r="AZ70" s="105"/>
      <c r="BA70" s="105"/>
      <c r="BB70" s="103"/>
      <c r="BC70" s="103"/>
      <c r="BD70" s="103">
        <v>6</v>
      </c>
      <c r="BE70" s="103">
        <v>32</v>
      </c>
      <c r="BF70" s="103">
        <v>38</v>
      </c>
      <c r="BG70" s="108"/>
      <c r="BH70" s="103"/>
      <c r="BI70" s="103"/>
      <c r="BJ70" s="103"/>
      <c r="BK70" s="109"/>
      <c r="BM70" s="63">
        <f t="shared" ref="BM70:BM75" si="76">COUNTIF($D70:$BJ70,"1")</f>
        <v>0</v>
      </c>
      <c r="BN70" s="63">
        <f t="shared" ref="BN70:BN75" si="77">COUNTIF($D70:$BJ70,"2")</f>
        <v>0</v>
      </c>
      <c r="BO70" s="63">
        <f t="shared" ref="BO70:BO75" si="78">COUNTIF($D70:$BJ70,"3")</f>
        <v>0</v>
      </c>
      <c r="BP70" s="63">
        <f t="shared" ref="BP70:BP75" si="79">COUNTIF($D70:$BJ70,"4")</f>
        <v>0</v>
      </c>
      <c r="BQ70" s="63">
        <f t="shared" ref="BQ70:BQ75" si="80">COUNTIF($D70:$BJ70,"5")</f>
        <v>0</v>
      </c>
      <c r="BR70" s="63">
        <f t="shared" ref="BR70:BR75" si="81">COUNTIF($D70:$BJ70,"6")</f>
        <v>1</v>
      </c>
      <c r="BS70" s="63">
        <f t="shared" ref="BS70:BS75" si="82">COUNTIF($D70:$BJ70,"7")</f>
        <v>0</v>
      </c>
      <c r="BT70" s="63">
        <f t="shared" ref="BT70:BT75" si="83">COUNTIF($D70:$BJ70,"8")</f>
        <v>0</v>
      </c>
      <c r="BU70" s="63">
        <f t="shared" ref="BU70:BU75" si="84">COUNTIF($D70:$BJ70,"9")</f>
        <v>0</v>
      </c>
      <c r="BV70" s="63">
        <f t="shared" ref="BV70:BV75" si="85">COUNTIF($D70:$BJ70,"10")</f>
        <v>0</v>
      </c>
      <c r="BW70" s="63">
        <f t="shared" ref="BW70:BW75" si="86">COUNTIF($D70:$BJ70,"11")</f>
        <v>0</v>
      </c>
      <c r="BX70" s="63">
        <f t="shared" ref="BX70:BX75" si="87">COUNTIF($D70:$BJ70,"12")</f>
        <v>0</v>
      </c>
      <c r="BY70" s="63">
        <f t="shared" ref="BY70:BY75" si="88">COUNTIF($D70:$BJ70,"13")</f>
        <v>0</v>
      </c>
      <c r="BZ70" s="63">
        <f t="shared" ref="BZ70:BZ75" si="89">COUNTIF($D70:$BJ70,"14")</f>
        <v>0</v>
      </c>
      <c r="CA70" s="63">
        <f t="shared" ref="CA70:CA75" si="90">COUNTIF($D70:$BJ70,"15")</f>
        <v>0</v>
      </c>
      <c r="CB70" s="63">
        <f t="shared" ref="CB70:CB75" si="91">COUNTIF($D70:$BJ70,"16")</f>
        <v>0</v>
      </c>
      <c r="CC70" s="63">
        <f t="shared" ref="CC70:CC75" si="92">COUNTIF($D70:$BJ70,"17")</f>
        <v>0</v>
      </c>
      <c r="CD70" s="63">
        <f t="shared" ref="CD70:CD75" si="93">COUNTIF($D70:$BJ70,"18")</f>
        <v>0</v>
      </c>
      <c r="CE70" s="63">
        <f t="shared" ref="CE70:CE75" si="94">COUNTIF($D70:$BJ70,"19")</f>
        <v>0</v>
      </c>
      <c r="CF70" s="63">
        <f t="shared" ref="CF70:CF75" si="95">COUNTIF($D70:$BJ70,"20")</f>
        <v>0</v>
      </c>
      <c r="CG70" s="63">
        <f t="shared" ref="CG70:CG75" si="96">COUNTIF($D70:$BJ70,"21")</f>
        <v>0</v>
      </c>
      <c r="CH70" s="63">
        <f t="shared" ref="CH70:CH75" si="97">COUNTIF($D70:$BJ70,"22")</f>
        <v>0</v>
      </c>
      <c r="CI70" s="63">
        <f t="shared" ref="CI70:CI75" si="98">COUNTIF($D70:$BJ70,"23")</f>
        <v>0</v>
      </c>
      <c r="CJ70" s="63">
        <f t="shared" ref="CJ70:CJ75" si="99">COUNTIF($D70:$BJ70,"24")</f>
        <v>0</v>
      </c>
      <c r="CK70" s="63">
        <f t="shared" ref="CK70:CK75" si="100">COUNTIF($D70:$BJ70,"25")</f>
        <v>0</v>
      </c>
      <c r="CL70" s="63">
        <f t="shared" ref="CL70:CL75" si="101">COUNTIF($D70:$BJ70,"26")</f>
        <v>0</v>
      </c>
      <c r="CM70" s="63">
        <f t="shared" ref="CM70:CM75" si="102">COUNTIF($D70:$BJ70,"27")</f>
        <v>0</v>
      </c>
      <c r="CN70" s="63">
        <f t="shared" ref="CN70:CN75" si="103">COUNTIF($D70:$BJ70,"28")</f>
        <v>0</v>
      </c>
      <c r="CO70" s="63">
        <f t="shared" ref="CO70:CO75" si="104">COUNTIF($D70:$BJ70,"29")</f>
        <v>0</v>
      </c>
      <c r="CP70" s="63">
        <f t="shared" ref="CP70:CP75" si="105">COUNTIF($D70:$BJ70,"30")</f>
        <v>0</v>
      </c>
      <c r="CQ70" s="63">
        <f t="shared" ref="CQ70:CQ75" si="106">COUNTIF($D70:$BJ70,"31")</f>
        <v>1</v>
      </c>
      <c r="CR70" s="63">
        <f t="shared" ref="CR70:CR75" si="107">COUNTIF($D70:$BJ70,"32")</f>
        <v>1</v>
      </c>
      <c r="CS70" s="63">
        <f t="shared" ref="CS70:CS75" si="108">COUNTIF($D70:$BJ70,"33")</f>
        <v>0</v>
      </c>
      <c r="CT70" s="63">
        <f t="shared" ref="CT70:CT75" si="109">COUNTIF($D70:$BJ70,"34")</f>
        <v>0</v>
      </c>
      <c r="CU70" s="63">
        <f t="shared" ref="CU70:CU75" si="110">COUNTIF($D70:$BJ70,"35")</f>
        <v>0</v>
      </c>
      <c r="CV70" s="63">
        <f t="shared" ref="CV70:CV75" si="111">COUNTIF($D70:$BJ70,"36")</f>
        <v>0</v>
      </c>
      <c r="CW70" s="63">
        <f t="shared" ref="CW70:CW75" si="112">COUNTIF($D70:$BJ70,"37")</f>
        <v>0</v>
      </c>
      <c r="CX70" s="63">
        <f t="shared" ref="CX70:CX75" si="113">COUNTIF($D70:$BJ70,"38")</f>
        <v>1</v>
      </c>
    </row>
    <row r="71" spans="1:102" s="47" customFormat="1" ht="26.25" x14ac:dyDescent="0.4">
      <c r="A71" s="189" t="s">
        <v>69</v>
      </c>
      <c r="B71" s="190">
        <v>44685</v>
      </c>
      <c r="C71" s="48"/>
      <c r="D71" s="48"/>
      <c r="E71" s="236"/>
      <c r="F71" s="236"/>
      <c r="G71" s="236"/>
      <c r="H71" s="236"/>
      <c r="I71" s="236"/>
      <c r="J71" s="236"/>
      <c r="K71" s="236"/>
      <c r="L71" s="236"/>
      <c r="M71" s="151"/>
      <c r="N71" s="236"/>
      <c r="O71" s="236"/>
      <c r="P71" s="249"/>
      <c r="Q71" s="236"/>
      <c r="R71" s="236"/>
      <c r="S71" s="236"/>
      <c r="T71" s="236"/>
      <c r="U71" s="236"/>
      <c r="V71" s="249"/>
      <c r="W71" s="236"/>
      <c r="X71" s="119"/>
      <c r="Y71" s="119"/>
      <c r="Z71" s="119"/>
      <c r="AA71" s="119"/>
      <c r="AB71" s="119"/>
      <c r="AC71" s="83"/>
      <c r="AD71" s="119"/>
      <c r="AE71" s="119"/>
      <c r="AF71" s="119"/>
      <c r="AG71" s="119"/>
      <c r="AH71" s="236"/>
      <c r="AI71" s="119"/>
      <c r="AJ71" s="119"/>
      <c r="AK71" s="119"/>
      <c r="AL71" s="119"/>
      <c r="AM71" s="82"/>
      <c r="AN71" s="89"/>
      <c r="AO71" s="48"/>
      <c r="AP71" s="119"/>
      <c r="AQ71" s="119"/>
      <c r="AR71" s="125"/>
      <c r="AS71" s="125"/>
      <c r="AT71" s="125"/>
      <c r="AU71" s="119"/>
      <c r="AV71" s="119"/>
      <c r="AW71" s="119"/>
      <c r="AX71" s="119"/>
      <c r="AY71" s="119"/>
      <c r="AZ71" s="120"/>
      <c r="BA71" s="120"/>
      <c r="BB71" s="119"/>
      <c r="BC71" s="119"/>
      <c r="BD71" s="119"/>
      <c r="BE71" s="119"/>
      <c r="BF71" s="119"/>
      <c r="BG71" s="108"/>
      <c r="BH71" s="126"/>
      <c r="BI71" s="126"/>
      <c r="BJ71" s="126"/>
      <c r="BK71" s="127"/>
      <c r="BM71" s="63">
        <f t="shared" si="76"/>
        <v>0</v>
      </c>
      <c r="BN71" s="63">
        <f t="shared" si="77"/>
        <v>0</v>
      </c>
      <c r="BO71" s="63">
        <f t="shared" si="78"/>
        <v>0</v>
      </c>
      <c r="BP71" s="63">
        <f t="shared" si="79"/>
        <v>0</v>
      </c>
      <c r="BQ71" s="63">
        <f t="shared" si="80"/>
        <v>0</v>
      </c>
      <c r="BR71" s="63">
        <f t="shared" si="81"/>
        <v>0</v>
      </c>
      <c r="BS71" s="63">
        <f t="shared" si="82"/>
        <v>0</v>
      </c>
      <c r="BT71" s="63">
        <f t="shared" si="83"/>
        <v>0</v>
      </c>
      <c r="BU71" s="63">
        <f t="shared" si="84"/>
        <v>0</v>
      </c>
      <c r="BV71" s="63">
        <f t="shared" si="85"/>
        <v>0</v>
      </c>
      <c r="BW71" s="63">
        <f t="shared" si="86"/>
        <v>0</v>
      </c>
      <c r="BX71" s="63">
        <f t="shared" si="87"/>
        <v>0</v>
      </c>
      <c r="BY71" s="63">
        <f t="shared" si="88"/>
        <v>0</v>
      </c>
      <c r="BZ71" s="63">
        <f t="shared" si="89"/>
        <v>0</v>
      </c>
      <c r="CA71" s="63">
        <f t="shared" si="90"/>
        <v>0</v>
      </c>
      <c r="CB71" s="63">
        <f t="shared" si="91"/>
        <v>0</v>
      </c>
      <c r="CC71" s="63">
        <f t="shared" si="92"/>
        <v>0</v>
      </c>
      <c r="CD71" s="63">
        <f t="shared" si="93"/>
        <v>0</v>
      </c>
      <c r="CE71" s="63">
        <f t="shared" si="94"/>
        <v>0</v>
      </c>
      <c r="CF71" s="63">
        <f t="shared" si="95"/>
        <v>0</v>
      </c>
      <c r="CG71" s="63">
        <f t="shared" si="96"/>
        <v>0</v>
      </c>
      <c r="CH71" s="63">
        <f t="shared" si="97"/>
        <v>0</v>
      </c>
      <c r="CI71" s="63">
        <f t="shared" si="98"/>
        <v>0</v>
      </c>
      <c r="CJ71" s="63">
        <f t="shared" si="99"/>
        <v>0</v>
      </c>
      <c r="CK71" s="63">
        <f t="shared" si="100"/>
        <v>0</v>
      </c>
      <c r="CL71" s="63">
        <f t="shared" si="101"/>
        <v>0</v>
      </c>
      <c r="CM71" s="63">
        <f t="shared" si="102"/>
        <v>0</v>
      </c>
      <c r="CN71" s="63">
        <f t="shared" si="103"/>
        <v>0</v>
      </c>
      <c r="CO71" s="63">
        <f t="shared" si="104"/>
        <v>0</v>
      </c>
      <c r="CP71" s="63">
        <f t="shared" si="105"/>
        <v>0</v>
      </c>
      <c r="CQ71" s="63">
        <f t="shared" si="106"/>
        <v>0</v>
      </c>
      <c r="CR71" s="63">
        <f t="shared" si="107"/>
        <v>0</v>
      </c>
      <c r="CS71" s="63">
        <f t="shared" si="108"/>
        <v>0</v>
      </c>
      <c r="CT71" s="63">
        <f t="shared" si="109"/>
        <v>0</v>
      </c>
      <c r="CU71" s="63">
        <f t="shared" si="110"/>
        <v>0</v>
      </c>
      <c r="CV71" s="63">
        <f t="shared" si="111"/>
        <v>0</v>
      </c>
      <c r="CW71" s="63">
        <f t="shared" si="112"/>
        <v>0</v>
      </c>
      <c r="CX71" s="63">
        <f t="shared" si="113"/>
        <v>0</v>
      </c>
    </row>
    <row r="72" spans="1:102" ht="26.25" x14ac:dyDescent="0.4">
      <c r="A72" s="183" t="s">
        <v>70</v>
      </c>
      <c r="B72" s="184">
        <v>44686</v>
      </c>
      <c r="C72" s="13"/>
      <c r="D72" s="13"/>
      <c r="E72" s="198"/>
      <c r="F72" s="198"/>
      <c r="G72" s="198"/>
      <c r="H72" s="198"/>
      <c r="I72" s="198"/>
      <c r="J72" s="198"/>
      <c r="K72" s="198"/>
      <c r="L72" s="198"/>
      <c r="M72" s="151"/>
      <c r="N72" s="198"/>
      <c r="O72" s="198"/>
      <c r="P72" s="249"/>
      <c r="Q72" s="102">
        <v>31</v>
      </c>
      <c r="R72" s="198"/>
      <c r="S72" s="198"/>
      <c r="T72" s="198"/>
      <c r="U72" s="198"/>
      <c r="V72" s="249"/>
      <c r="W72" s="198">
        <v>27</v>
      </c>
      <c r="X72" s="103"/>
      <c r="Y72" s="103"/>
      <c r="Z72" s="103"/>
      <c r="AA72" s="103"/>
      <c r="AB72" s="103"/>
      <c r="AC72" s="83"/>
      <c r="AD72" s="237" t="s">
        <v>76</v>
      </c>
      <c r="AE72" s="103"/>
      <c r="AF72" s="103"/>
      <c r="AG72" s="103"/>
      <c r="AH72" s="198"/>
      <c r="AI72" s="103"/>
      <c r="AJ72" s="103"/>
      <c r="AK72" s="103"/>
      <c r="AL72" s="103"/>
      <c r="AM72" s="91"/>
      <c r="AN72" s="21"/>
      <c r="AO72" s="13"/>
      <c r="AP72" s="103"/>
      <c r="AQ72" s="103"/>
      <c r="AR72" s="128"/>
      <c r="AS72" s="128"/>
      <c r="AT72" s="128"/>
      <c r="AU72" s="110"/>
      <c r="AV72" s="110"/>
      <c r="AW72" s="110"/>
      <c r="AX72" s="110"/>
      <c r="AY72" s="110"/>
      <c r="AZ72" s="129"/>
      <c r="BA72" s="129"/>
      <c r="BB72" s="103"/>
      <c r="BC72" s="103"/>
      <c r="BD72" s="111"/>
      <c r="BE72" s="111"/>
      <c r="BF72" s="111"/>
      <c r="BG72" s="130"/>
      <c r="BH72" s="103">
        <v>6</v>
      </c>
      <c r="BI72" s="103">
        <v>32</v>
      </c>
      <c r="BJ72" s="103">
        <v>38</v>
      </c>
      <c r="BK72" s="112" t="s">
        <v>75</v>
      </c>
      <c r="BM72" s="63">
        <f t="shared" si="76"/>
        <v>0</v>
      </c>
      <c r="BN72" s="63">
        <f t="shared" si="77"/>
        <v>0</v>
      </c>
      <c r="BO72" s="63">
        <f t="shared" si="78"/>
        <v>0</v>
      </c>
      <c r="BP72" s="63">
        <f t="shared" si="79"/>
        <v>0</v>
      </c>
      <c r="BQ72" s="63">
        <f t="shared" si="80"/>
        <v>0</v>
      </c>
      <c r="BR72" s="63">
        <f t="shared" si="81"/>
        <v>1</v>
      </c>
      <c r="BS72" s="63">
        <f t="shared" si="82"/>
        <v>0</v>
      </c>
      <c r="BT72" s="63">
        <f t="shared" si="83"/>
        <v>0</v>
      </c>
      <c r="BU72" s="63">
        <f t="shared" si="84"/>
        <v>0</v>
      </c>
      <c r="BV72" s="63">
        <f t="shared" si="85"/>
        <v>0</v>
      </c>
      <c r="BW72" s="63">
        <f t="shared" si="86"/>
        <v>0</v>
      </c>
      <c r="BX72" s="63">
        <f t="shared" si="87"/>
        <v>0</v>
      </c>
      <c r="BY72" s="63">
        <f t="shared" si="88"/>
        <v>0</v>
      </c>
      <c r="BZ72" s="63">
        <f t="shared" si="89"/>
        <v>0</v>
      </c>
      <c r="CA72" s="63">
        <f t="shared" si="90"/>
        <v>0</v>
      </c>
      <c r="CB72" s="63">
        <f t="shared" si="91"/>
        <v>0</v>
      </c>
      <c r="CC72" s="63">
        <f t="shared" si="92"/>
        <v>0</v>
      </c>
      <c r="CD72" s="63">
        <f t="shared" si="93"/>
        <v>0</v>
      </c>
      <c r="CE72" s="63">
        <f t="shared" si="94"/>
        <v>0</v>
      </c>
      <c r="CF72" s="63">
        <f t="shared" si="95"/>
        <v>0</v>
      </c>
      <c r="CG72" s="63">
        <f t="shared" si="96"/>
        <v>0</v>
      </c>
      <c r="CH72" s="63">
        <f t="shared" si="97"/>
        <v>0</v>
      </c>
      <c r="CI72" s="63">
        <f t="shared" si="98"/>
        <v>0</v>
      </c>
      <c r="CJ72" s="63">
        <f t="shared" si="99"/>
        <v>0</v>
      </c>
      <c r="CK72" s="63">
        <f t="shared" si="100"/>
        <v>0</v>
      </c>
      <c r="CL72" s="63">
        <f t="shared" si="101"/>
        <v>0</v>
      </c>
      <c r="CM72" s="63">
        <f t="shared" si="102"/>
        <v>1</v>
      </c>
      <c r="CN72" s="63">
        <f t="shared" si="103"/>
        <v>0</v>
      </c>
      <c r="CO72" s="63">
        <f t="shared" si="104"/>
        <v>0</v>
      </c>
      <c r="CP72" s="63">
        <f t="shared" si="105"/>
        <v>0</v>
      </c>
      <c r="CQ72" s="63">
        <f t="shared" si="106"/>
        <v>1</v>
      </c>
      <c r="CR72" s="63">
        <f t="shared" si="107"/>
        <v>1</v>
      </c>
      <c r="CS72" s="63">
        <f t="shared" si="108"/>
        <v>0</v>
      </c>
      <c r="CT72" s="63">
        <f t="shared" si="109"/>
        <v>0</v>
      </c>
      <c r="CU72" s="63">
        <f t="shared" si="110"/>
        <v>0</v>
      </c>
      <c r="CV72" s="63">
        <f t="shared" si="111"/>
        <v>0</v>
      </c>
      <c r="CW72" s="63">
        <f t="shared" si="112"/>
        <v>0</v>
      </c>
      <c r="CX72" s="63">
        <f t="shared" si="113"/>
        <v>1</v>
      </c>
    </row>
    <row r="73" spans="1:102" ht="26.25" x14ac:dyDescent="0.4">
      <c r="A73" s="183" t="s">
        <v>72</v>
      </c>
      <c r="B73" s="184">
        <v>44687</v>
      </c>
      <c r="C73" s="13"/>
      <c r="D73" s="13"/>
      <c r="E73" s="198"/>
      <c r="F73" s="198"/>
      <c r="G73" s="198"/>
      <c r="H73" s="198"/>
      <c r="I73" s="198"/>
      <c r="J73" s="198"/>
      <c r="K73" s="198"/>
      <c r="L73" s="198"/>
      <c r="M73" s="151"/>
      <c r="N73" s="198"/>
      <c r="O73" s="198"/>
      <c r="P73" s="249"/>
      <c r="Q73" s="102">
        <v>31</v>
      </c>
      <c r="R73" s="198"/>
      <c r="S73" s="198"/>
      <c r="T73" s="198"/>
      <c r="U73" s="198"/>
      <c r="V73" s="249"/>
      <c r="W73" s="198">
        <v>27</v>
      </c>
      <c r="X73" s="103"/>
      <c r="Y73" s="103"/>
      <c r="Z73" s="103"/>
      <c r="AA73" s="103"/>
      <c r="AB73" s="103"/>
      <c r="AC73" s="83"/>
      <c r="AD73" s="238">
        <v>1078428</v>
      </c>
      <c r="AE73" s="103"/>
      <c r="AF73" s="103"/>
      <c r="AG73" s="103"/>
      <c r="AH73" s="198"/>
      <c r="AI73" s="103"/>
      <c r="AJ73" s="103"/>
      <c r="AK73" s="103"/>
      <c r="AL73" s="103"/>
      <c r="AM73" s="82"/>
      <c r="AN73" s="21"/>
      <c r="AO73" s="13"/>
      <c r="AP73" s="103"/>
      <c r="AQ73" s="103"/>
      <c r="AR73" s="107"/>
      <c r="AS73" s="107"/>
      <c r="AT73" s="107"/>
      <c r="AU73" s="103"/>
      <c r="AV73" s="103"/>
      <c r="AW73" s="103"/>
      <c r="AX73" s="103"/>
      <c r="AY73" s="103"/>
      <c r="AZ73" s="105"/>
      <c r="BA73" s="105"/>
      <c r="BB73" s="103"/>
      <c r="BC73" s="103"/>
      <c r="BD73" s="103">
        <v>7</v>
      </c>
      <c r="BE73" s="103">
        <v>28</v>
      </c>
      <c r="BF73" s="103">
        <v>20</v>
      </c>
      <c r="BG73" s="130"/>
      <c r="BH73" s="111"/>
      <c r="BI73" s="111"/>
      <c r="BJ73" s="111"/>
      <c r="BK73" s="109"/>
      <c r="BM73" s="63">
        <f t="shared" si="76"/>
        <v>0</v>
      </c>
      <c r="BN73" s="63">
        <f t="shared" si="77"/>
        <v>0</v>
      </c>
      <c r="BO73" s="63">
        <f t="shared" si="78"/>
        <v>0</v>
      </c>
      <c r="BP73" s="63">
        <f t="shared" si="79"/>
        <v>0</v>
      </c>
      <c r="BQ73" s="63">
        <f t="shared" si="80"/>
        <v>0</v>
      </c>
      <c r="BR73" s="63">
        <f t="shared" si="81"/>
        <v>0</v>
      </c>
      <c r="BS73" s="63">
        <f t="shared" si="82"/>
        <v>1</v>
      </c>
      <c r="BT73" s="63">
        <f t="shared" si="83"/>
        <v>0</v>
      </c>
      <c r="BU73" s="63">
        <f t="shared" si="84"/>
        <v>0</v>
      </c>
      <c r="BV73" s="63">
        <f t="shared" si="85"/>
        <v>0</v>
      </c>
      <c r="BW73" s="63">
        <f t="shared" si="86"/>
        <v>0</v>
      </c>
      <c r="BX73" s="63">
        <f t="shared" si="87"/>
        <v>0</v>
      </c>
      <c r="BY73" s="63">
        <f t="shared" si="88"/>
        <v>0</v>
      </c>
      <c r="BZ73" s="63">
        <f t="shared" si="89"/>
        <v>0</v>
      </c>
      <c r="CA73" s="63">
        <f t="shared" si="90"/>
        <v>0</v>
      </c>
      <c r="CB73" s="63">
        <f t="shared" si="91"/>
        <v>0</v>
      </c>
      <c r="CC73" s="63">
        <f t="shared" si="92"/>
        <v>0</v>
      </c>
      <c r="CD73" s="63">
        <f t="shared" si="93"/>
        <v>0</v>
      </c>
      <c r="CE73" s="63">
        <f t="shared" si="94"/>
        <v>0</v>
      </c>
      <c r="CF73" s="63">
        <f t="shared" si="95"/>
        <v>1</v>
      </c>
      <c r="CG73" s="63">
        <f t="shared" si="96"/>
        <v>0</v>
      </c>
      <c r="CH73" s="63">
        <f t="shared" si="97"/>
        <v>0</v>
      </c>
      <c r="CI73" s="63">
        <f t="shared" si="98"/>
        <v>0</v>
      </c>
      <c r="CJ73" s="63">
        <f t="shared" si="99"/>
        <v>0</v>
      </c>
      <c r="CK73" s="63">
        <f t="shared" si="100"/>
        <v>0</v>
      </c>
      <c r="CL73" s="63">
        <f t="shared" si="101"/>
        <v>0</v>
      </c>
      <c r="CM73" s="63">
        <f t="shared" si="102"/>
        <v>1</v>
      </c>
      <c r="CN73" s="63">
        <f t="shared" si="103"/>
        <v>1</v>
      </c>
      <c r="CO73" s="63">
        <f t="shared" si="104"/>
        <v>0</v>
      </c>
      <c r="CP73" s="63">
        <f t="shared" si="105"/>
        <v>0</v>
      </c>
      <c r="CQ73" s="63">
        <f t="shared" si="106"/>
        <v>1</v>
      </c>
      <c r="CR73" s="63">
        <f t="shared" si="107"/>
        <v>0</v>
      </c>
      <c r="CS73" s="63">
        <f t="shared" si="108"/>
        <v>0</v>
      </c>
      <c r="CT73" s="63">
        <f t="shared" si="109"/>
        <v>0</v>
      </c>
      <c r="CU73" s="63">
        <f t="shared" si="110"/>
        <v>0</v>
      </c>
      <c r="CV73" s="63">
        <f t="shared" si="111"/>
        <v>0</v>
      </c>
      <c r="CW73" s="63">
        <f t="shared" si="112"/>
        <v>0</v>
      </c>
      <c r="CX73" s="63">
        <f t="shared" si="113"/>
        <v>0</v>
      </c>
    </row>
    <row r="74" spans="1:102" ht="26.25" x14ac:dyDescent="0.4">
      <c r="A74" s="183" t="s">
        <v>73</v>
      </c>
      <c r="B74" s="184">
        <v>44688</v>
      </c>
      <c r="C74" s="13"/>
      <c r="D74" s="13"/>
      <c r="E74" s="198"/>
      <c r="F74" s="198"/>
      <c r="G74" s="198"/>
      <c r="H74" s="198"/>
      <c r="I74" s="198"/>
      <c r="J74" s="198"/>
      <c r="K74" s="198"/>
      <c r="L74" s="198"/>
      <c r="M74" s="151"/>
      <c r="N74" s="198"/>
      <c r="O74" s="198"/>
      <c r="P74" s="249"/>
      <c r="Q74" s="102">
        <v>32</v>
      </c>
      <c r="R74" s="198"/>
      <c r="S74" s="198"/>
      <c r="T74" s="198"/>
      <c r="U74" s="198"/>
      <c r="V74" s="249"/>
      <c r="W74" s="198">
        <v>27</v>
      </c>
      <c r="X74" s="103"/>
      <c r="Y74" s="103"/>
      <c r="Z74" s="103"/>
      <c r="AA74" s="103"/>
      <c r="AB74" s="103"/>
      <c r="AC74" s="83"/>
      <c r="AD74" s="198"/>
      <c r="AE74" s="103"/>
      <c r="AF74" s="103"/>
      <c r="AG74" s="103"/>
      <c r="AH74" s="198"/>
      <c r="AI74" s="103"/>
      <c r="AJ74" s="103"/>
      <c r="AK74" s="103"/>
      <c r="AL74" s="103"/>
      <c r="AM74" s="82"/>
      <c r="AN74" s="21"/>
      <c r="AO74" s="13"/>
      <c r="AP74" s="103"/>
      <c r="AQ74" s="103"/>
      <c r="AR74" s="107"/>
      <c r="AS74" s="107"/>
      <c r="AT74" s="107"/>
      <c r="AU74" s="103"/>
      <c r="AV74" s="103"/>
      <c r="AW74" s="103"/>
      <c r="AX74" s="103"/>
      <c r="AY74" s="103"/>
      <c r="AZ74" s="105"/>
      <c r="BA74" s="105"/>
      <c r="BB74" s="103"/>
      <c r="BC74" s="103"/>
      <c r="BD74" s="103"/>
      <c r="BE74" s="103"/>
      <c r="BF74" s="103"/>
      <c r="BG74" s="130"/>
      <c r="BH74" s="103"/>
      <c r="BI74" s="103"/>
      <c r="BJ74" s="103"/>
      <c r="BK74" s="109"/>
      <c r="BM74" s="63">
        <f t="shared" si="76"/>
        <v>0</v>
      </c>
      <c r="BN74" s="63">
        <f t="shared" si="77"/>
        <v>0</v>
      </c>
      <c r="BO74" s="63">
        <f t="shared" si="78"/>
        <v>0</v>
      </c>
      <c r="BP74" s="63">
        <f t="shared" si="79"/>
        <v>0</v>
      </c>
      <c r="BQ74" s="63">
        <f t="shared" si="80"/>
        <v>0</v>
      </c>
      <c r="BR74" s="63">
        <f t="shared" si="81"/>
        <v>0</v>
      </c>
      <c r="BS74" s="63">
        <f t="shared" si="82"/>
        <v>0</v>
      </c>
      <c r="BT74" s="63">
        <f t="shared" si="83"/>
        <v>0</v>
      </c>
      <c r="BU74" s="63">
        <f t="shared" si="84"/>
        <v>0</v>
      </c>
      <c r="BV74" s="63">
        <f t="shared" si="85"/>
        <v>0</v>
      </c>
      <c r="BW74" s="63">
        <f t="shared" si="86"/>
        <v>0</v>
      </c>
      <c r="BX74" s="63">
        <f t="shared" si="87"/>
        <v>0</v>
      </c>
      <c r="BY74" s="63">
        <f t="shared" si="88"/>
        <v>0</v>
      </c>
      <c r="BZ74" s="63">
        <f t="shared" si="89"/>
        <v>0</v>
      </c>
      <c r="CA74" s="63">
        <f t="shared" si="90"/>
        <v>0</v>
      </c>
      <c r="CB74" s="63">
        <f t="shared" si="91"/>
        <v>0</v>
      </c>
      <c r="CC74" s="63">
        <f t="shared" si="92"/>
        <v>0</v>
      </c>
      <c r="CD74" s="63">
        <f t="shared" si="93"/>
        <v>0</v>
      </c>
      <c r="CE74" s="63">
        <f t="shared" si="94"/>
        <v>0</v>
      </c>
      <c r="CF74" s="63">
        <f t="shared" si="95"/>
        <v>0</v>
      </c>
      <c r="CG74" s="63">
        <f t="shared" si="96"/>
        <v>0</v>
      </c>
      <c r="CH74" s="63">
        <f t="shared" si="97"/>
        <v>0</v>
      </c>
      <c r="CI74" s="63">
        <f t="shared" si="98"/>
        <v>0</v>
      </c>
      <c r="CJ74" s="63">
        <f t="shared" si="99"/>
        <v>0</v>
      </c>
      <c r="CK74" s="63">
        <f t="shared" si="100"/>
        <v>0</v>
      </c>
      <c r="CL74" s="63">
        <f t="shared" si="101"/>
        <v>0</v>
      </c>
      <c r="CM74" s="63">
        <f t="shared" si="102"/>
        <v>1</v>
      </c>
      <c r="CN74" s="63">
        <f t="shared" si="103"/>
        <v>0</v>
      </c>
      <c r="CO74" s="63">
        <f t="shared" si="104"/>
        <v>0</v>
      </c>
      <c r="CP74" s="63">
        <f t="shared" si="105"/>
        <v>0</v>
      </c>
      <c r="CQ74" s="63">
        <f t="shared" si="106"/>
        <v>0</v>
      </c>
      <c r="CR74" s="63">
        <f t="shared" si="107"/>
        <v>1</v>
      </c>
      <c r="CS74" s="63">
        <f t="shared" si="108"/>
        <v>0</v>
      </c>
      <c r="CT74" s="63">
        <f t="shared" si="109"/>
        <v>0</v>
      </c>
      <c r="CU74" s="63">
        <f t="shared" si="110"/>
        <v>0</v>
      </c>
      <c r="CV74" s="63">
        <f t="shared" si="111"/>
        <v>0</v>
      </c>
      <c r="CW74" s="63">
        <f t="shared" si="112"/>
        <v>0</v>
      </c>
      <c r="CX74" s="63">
        <f t="shared" si="113"/>
        <v>0</v>
      </c>
    </row>
    <row r="75" spans="1:102" s="5" customFormat="1" ht="26.25" x14ac:dyDescent="0.4">
      <c r="A75" s="185" t="s">
        <v>74</v>
      </c>
      <c r="B75" s="186">
        <v>44689</v>
      </c>
      <c r="C75" s="14"/>
      <c r="D75" s="14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249"/>
      <c r="Q75" s="151"/>
      <c r="R75" s="151"/>
      <c r="S75" s="151"/>
      <c r="T75" s="151"/>
      <c r="U75" s="151"/>
      <c r="V75" s="249"/>
      <c r="W75" s="151"/>
      <c r="X75" s="113"/>
      <c r="Y75" s="113"/>
      <c r="Z75" s="113"/>
      <c r="AA75" s="113"/>
      <c r="AB75" s="113"/>
      <c r="AC75" s="83"/>
      <c r="AD75" s="151"/>
      <c r="AE75" s="113"/>
      <c r="AF75" s="113"/>
      <c r="AG75" s="113"/>
      <c r="AH75" s="151"/>
      <c r="AI75" s="113"/>
      <c r="AJ75" s="113"/>
      <c r="AK75" s="113"/>
      <c r="AL75" s="113"/>
      <c r="AM75" s="82"/>
      <c r="AN75" s="85"/>
      <c r="AO75" s="85"/>
      <c r="AP75" s="113"/>
      <c r="AQ75" s="113"/>
      <c r="AR75" s="124"/>
      <c r="AS75" s="124"/>
      <c r="AT75" s="124"/>
      <c r="AU75" s="113"/>
      <c r="AV75" s="113"/>
      <c r="AW75" s="113"/>
      <c r="AX75" s="113"/>
      <c r="AY75" s="113"/>
      <c r="AZ75" s="114"/>
      <c r="BA75" s="114"/>
      <c r="BB75" s="113"/>
      <c r="BC75" s="113"/>
      <c r="BD75" s="113"/>
      <c r="BE75" s="113"/>
      <c r="BF75" s="113"/>
      <c r="BG75" s="108"/>
      <c r="BH75" s="131"/>
      <c r="BI75" s="131"/>
      <c r="BJ75" s="131"/>
      <c r="BK75" s="132"/>
      <c r="BM75" s="63">
        <f t="shared" si="76"/>
        <v>0</v>
      </c>
      <c r="BN75" s="63">
        <f t="shared" si="77"/>
        <v>0</v>
      </c>
      <c r="BO75" s="63">
        <f t="shared" si="78"/>
        <v>0</v>
      </c>
      <c r="BP75" s="63">
        <f t="shared" si="79"/>
        <v>0</v>
      </c>
      <c r="BQ75" s="63">
        <f t="shared" si="80"/>
        <v>0</v>
      </c>
      <c r="BR75" s="63">
        <f t="shared" si="81"/>
        <v>0</v>
      </c>
      <c r="BS75" s="63">
        <f t="shared" si="82"/>
        <v>0</v>
      </c>
      <c r="BT75" s="63">
        <f t="shared" si="83"/>
        <v>0</v>
      </c>
      <c r="BU75" s="63">
        <f t="shared" si="84"/>
        <v>0</v>
      </c>
      <c r="BV75" s="63">
        <f t="shared" si="85"/>
        <v>0</v>
      </c>
      <c r="BW75" s="63">
        <f t="shared" si="86"/>
        <v>0</v>
      </c>
      <c r="BX75" s="63">
        <f t="shared" si="87"/>
        <v>0</v>
      </c>
      <c r="BY75" s="63">
        <f t="shared" si="88"/>
        <v>0</v>
      </c>
      <c r="BZ75" s="63">
        <f t="shared" si="89"/>
        <v>0</v>
      </c>
      <c r="CA75" s="63">
        <f t="shared" si="90"/>
        <v>0</v>
      </c>
      <c r="CB75" s="63">
        <f t="shared" si="91"/>
        <v>0</v>
      </c>
      <c r="CC75" s="63">
        <f t="shared" si="92"/>
        <v>0</v>
      </c>
      <c r="CD75" s="63">
        <f t="shared" si="93"/>
        <v>0</v>
      </c>
      <c r="CE75" s="63">
        <f t="shared" si="94"/>
        <v>0</v>
      </c>
      <c r="CF75" s="63">
        <f t="shared" si="95"/>
        <v>0</v>
      </c>
      <c r="CG75" s="63">
        <f t="shared" si="96"/>
        <v>0</v>
      </c>
      <c r="CH75" s="63">
        <f t="shared" si="97"/>
        <v>0</v>
      </c>
      <c r="CI75" s="63">
        <f t="shared" si="98"/>
        <v>0</v>
      </c>
      <c r="CJ75" s="63">
        <f t="shared" si="99"/>
        <v>0</v>
      </c>
      <c r="CK75" s="63">
        <f t="shared" si="100"/>
        <v>0</v>
      </c>
      <c r="CL75" s="63">
        <f t="shared" si="101"/>
        <v>0</v>
      </c>
      <c r="CM75" s="63">
        <f t="shared" si="102"/>
        <v>0</v>
      </c>
      <c r="CN75" s="63">
        <f t="shared" si="103"/>
        <v>0</v>
      </c>
      <c r="CO75" s="63">
        <f t="shared" si="104"/>
        <v>0</v>
      </c>
      <c r="CP75" s="63">
        <f t="shared" si="105"/>
        <v>0</v>
      </c>
      <c r="CQ75" s="63">
        <f t="shared" si="106"/>
        <v>0</v>
      </c>
      <c r="CR75" s="63">
        <f t="shared" si="107"/>
        <v>0</v>
      </c>
      <c r="CS75" s="63">
        <f t="shared" si="108"/>
        <v>0</v>
      </c>
      <c r="CT75" s="63">
        <f t="shared" si="109"/>
        <v>0</v>
      </c>
      <c r="CU75" s="63">
        <f t="shared" si="110"/>
        <v>0</v>
      </c>
      <c r="CV75" s="63">
        <f t="shared" si="111"/>
        <v>0</v>
      </c>
      <c r="CW75" s="63">
        <f t="shared" si="112"/>
        <v>0</v>
      </c>
      <c r="CX75" s="63">
        <f t="shared" si="113"/>
        <v>0</v>
      </c>
    </row>
    <row r="76" spans="1:102" ht="26.25" x14ac:dyDescent="0.25">
      <c r="A76" s="183" t="s">
        <v>67</v>
      </c>
      <c r="B76" s="184">
        <v>44690</v>
      </c>
      <c r="C76" s="13"/>
      <c r="D76" s="13"/>
      <c r="E76" s="198"/>
      <c r="F76" s="198"/>
      <c r="G76" s="198"/>
      <c r="H76" s="198"/>
      <c r="I76" s="198"/>
      <c r="J76" s="198"/>
      <c r="K76" s="198"/>
      <c r="L76" s="251">
        <v>1082631</v>
      </c>
      <c r="M76" s="151"/>
      <c r="N76" s="198"/>
      <c r="O76" s="198"/>
      <c r="P76" s="249"/>
      <c r="Q76" s="102">
        <v>32</v>
      </c>
      <c r="R76" s="198"/>
      <c r="S76" s="198"/>
      <c r="T76" s="198"/>
      <c r="U76" s="198"/>
      <c r="V76" s="249"/>
      <c r="W76" s="198">
        <v>30</v>
      </c>
      <c r="X76" s="103"/>
      <c r="Y76" s="103"/>
      <c r="Z76" s="103"/>
      <c r="AA76" s="103"/>
      <c r="AB76" s="103"/>
      <c r="AC76" s="83"/>
      <c r="AD76" s="198"/>
      <c r="AE76" s="103"/>
      <c r="AF76" s="239">
        <v>26</v>
      </c>
      <c r="AG76" s="103"/>
      <c r="AH76" s="198"/>
      <c r="AI76" s="103"/>
      <c r="AJ76" s="103"/>
      <c r="AK76" s="103"/>
      <c r="AL76" s="240">
        <v>1042303</v>
      </c>
      <c r="AM76" s="82"/>
      <c r="AN76" s="21"/>
      <c r="AO76" s="13"/>
      <c r="AP76" s="103"/>
      <c r="AQ76" s="103"/>
      <c r="AR76" s="107"/>
      <c r="AS76" s="107"/>
      <c r="AT76" s="107"/>
      <c r="AU76" s="103"/>
      <c r="AV76" s="103"/>
      <c r="AW76" s="103"/>
      <c r="AX76" s="103"/>
      <c r="AY76" s="103"/>
      <c r="AZ76" s="105"/>
      <c r="BA76" s="105"/>
      <c r="BB76" s="103"/>
      <c r="BC76" s="103"/>
      <c r="BD76" s="103"/>
      <c r="BE76" s="103"/>
      <c r="BF76" s="103"/>
      <c r="BG76" s="108"/>
      <c r="BH76" s="103">
        <v>7</v>
      </c>
      <c r="BI76" s="103">
        <v>28</v>
      </c>
      <c r="BJ76" s="103">
        <v>20</v>
      </c>
      <c r="BK76" s="112" t="s">
        <v>71</v>
      </c>
      <c r="BM76" s="63">
        <f>COUNTIF($D76:$BG76,"1")</f>
        <v>0</v>
      </c>
      <c r="BN76" s="63">
        <f>COUNTIF($D76:$BG76,"2")</f>
        <v>0</v>
      </c>
      <c r="BO76" s="63">
        <f>COUNTIF($D76:$BG76,"3")</f>
        <v>0</v>
      </c>
      <c r="BP76" s="63">
        <f>COUNTIF($D76:$BG76,"4")</f>
        <v>0</v>
      </c>
      <c r="BQ76" s="63">
        <f>COUNTIF($D76:$BG76,"5")</f>
        <v>0</v>
      </c>
      <c r="BR76" s="63">
        <f>COUNTIF($D76:$BG76,"6")</f>
        <v>0</v>
      </c>
      <c r="BS76" s="63">
        <f>COUNTIF($D76:$BG76,"7")</f>
        <v>0</v>
      </c>
      <c r="BT76" s="63">
        <f>COUNTIF($D76:$BG76,"8")</f>
        <v>0</v>
      </c>
      <c r="BU76" s="63">
        <f>COUNTIF($D76:$BG76,"9")</f>
        <v>0</v>
      </c>
      <c r="BV76" s="63">
        <f>COUNTIF($D76:$BG76,"10")</f>
        <v>0</v>
      </c>
      <c r="BW76" s="63">
        <f>COUNTIF($D76:$BG76,"11")</f>
        <v>0</v>
      </c>
      <c r="BX76" s="63">
        <f>COUNTIF($D76:$BG76,"12")</f>
        <v>0</v>
      </c>
      <c r="BY76" s="63">
        <f>COUNTIF($D76:$BG76,"13")</f>
        <v>0</v>
      </c>
      <c r="BZ76" s="63">
        <f>COUNTIF($D76:$BG76,"14")</f>
        <v>0</v>
      </c>
      <c r="CA76" s="63">
        <f>COUNTIF($D76:$BG76,"15")</f>
        <v>0</v>
      </c>
      <c r="CB76" s="63">
        <f>COUNTIF($D76:$BG76,"16")</f>
        <v>0</v>
      </c>
      <c r="CC76" s="63">
        <f>COUNTIF($D76:$BG76,"17")</f>
        <v>0</v>
      </c>
      <c r="CD76" s="63">
        <f>COUNTIF($D76:$BG76,"18")</f>
        <v>0</v>
      </c>
      <c r="CE76" s="63">
        <f>COUNTIF($D76:$BG76,"19")</f>
        <v>0</v>
      </c>
      <c r="CF76" s="63">
        <f>COUNTIF($D76:$BG76,"20")</f>
        <v>0</v>
      </c>
      <c r="CG76" s="63">
        <f>COUNTIF($D76:$BG76,"21")</f>
        <v>0</v>
      </c>
      <c r="CH76" s="63">
        <f>COUNTIF($D76:$BG76,"22")</f>
        <v>0</v>
      </c>
      <c r="CI76" s="63">
        <f>COUNTIF($D76:$BG76,"23")</f>
        <v>0</v>
      </c>
      <c r="CJ76" s="63">
        <f>COUNTIF($D76:$BG76,"24")</f>
        <v>0</v>
      </c>
      <c r="CK76" s="63">
        <f>COUNTIF($D76:$BG76,"25")</f>
        <v>0</v>
      </c>
      <c r="CL76" s="63">
        <f>COUNTIF($D76:$BG76,"26")</f>
        <v>1</v>
      </c>
      <c r="CM76" s="63">
        <f>COUNTIF($D76:$BG76,"27")</f>
        <v>0</v>
      </c>
      <c r="CN76" s="63">
        <f>COUNTIF($D76:$BG76,"28")</f>
        <v>0</v>
      </c>
      <c r="CO76" s="63">
        <f>COUNTIF($D76:$BG76,"29")</f>
        <v>0</v>
      </c>
      <c r="CP76" s="63">
        <f>COUNTIF($D76:$BG76,"30")</f>
        <v>1</v>
      </c>
      <c r="CQ76" s="63">
        <f>COUNTIF($D76:$BG76,"31")</f>
        <v>0</v>
      </c>
      <c r="CR76" s="63">
        <f>COUNTIF($D76:$BG76,"32")</f>
        <v>1</v>
      </c>
      <c r="CS76" s="63">
        <f>COUNTIF($D76:$BG76,"33")</f>
        <v>0</v>
      </c>
      <c r="CT76" s="63">
        <f>COUNTIF($D76:$BG76,"34")</f>
        <v>0</v>
      </c>
      <c r="CU76" s="63">
        <f>COUNTIF($D76:$BG76,"35")</f>
        <v>0</v>
      </c>
      <c r="CV76" s="63">
        <f>COUNTIF($D76:$BG76,"36")</f>
        <v>0</v>
      </c>
      <c r="CW76" s="63">
        <f>COUNTIF($D76:$BG76,"37")</f>
        <v>0</v>
      </c>
      <c r="CX76" s="63">
        <f>COUNTIF($D76:$BG76,"38")</f>
        <v>0</v>
      </c>
    </row>
    <row r="77" spans="1:102" ht="26.25" x14ac:dyDescent="0.4">
      <c r="A77" s="183" t="s">
        <v>68</v>
      </c>
      <c r="B77" s="184">
        <v>44691</v>
      </c>
      <c r="C77" s="13"/>
      <c r="D77" s="13"/>
      <c r="E77" s="198"/>
      <c r="F77" s="198"/>
      <c r="G77" s="198"/>
      <c r="H77" s="198"/>
      <c r="I77" s="198"/>
      <c r="J77" s="198"/>
      <c r="K77" s="198"/>
      <c r="L77" s="251">
        <v>1082631</v>
      </c>
      <c r="M77" s="151"/>
      <c r="N77" s="198"/>
      <c r="O77" s="198"/>
      <c r="P77" s="249"/>
      <c r="Q77" s="102">
        <v>32</v>
      </c>
      <c r="R77" s="198"/>
      <c r="S77" s="198"/>
      <c r="T77" s="198"/>
      <c r="U77" s="198"/>
      <c r="V77" s="249"/>
      <c r="W77" s="198">
        <v>30</v>
      </c>
      <c r="X77" s="103"/>
      <c r="Y77" s="103"/>
      <c r="Z77" s="103"/>
      <c r="AA77" s="103"/>
      <c r="AB77" s="103"/>
      <c r="AC77" s="83"/>
      <c r="AD77" s="237">
        <v>1083277</v>
      </c>
      <c r="AE77" s="103"/>
      <c r="AF77" s="239">
        <v>26</v>
      </c>
      <c r="AG77" s="103"/>
      <c r="AH77" s="198"/>
      <c r="AI77" s="240" t="s">
        <v>77</v>
      </c>
      <c r="AJ77" s="103"/>
      <c r="AK77" s="103"/>
      <c r="AL77" s="240">
        <v>1042303</v>
      </c>
      <c r="AM77" s="82"/>
      <c r="AN77" s="21"/>
      <c r="AO77" s="13"/>
      <c r="AP77" s="103"/>
      <c r="AQ77" s="103"/>
      <c r="AR77" s="107"/>
      <c r="AS77" s="107"/>
      <c r="AT77" s="107"/>
      <c r="AU77" s="103"/>
      <c r="AV77" s="103"/>
      <c r="AW77" s="103"/>
      <c r="AX77" s="103"/>
      <c r="AY77" s="103"/>
      <c r="AZ77" s="105"/>
      <c r="BA77" s="105"/>
      <c r="BB77" s="103"/>
      <c r="BC77" s="103"/>
      <c r="BD77" s="103"/>
      <c r="BE77" s="103"/>
      <c r="BF77" s="103"/>
      <c r="BG77" s="108"/>
      <c r="BH77" s="103"/>
      <c r="BI77" s="103"/>
      <c r="BJ77" s="103"/>
      <c r="BK77" s="109"/>
      <c r="BM77" s="63">
        <f t="shared" ref="BM77:BM108" si="114">COUNTIF($D77:$BJ77,"1")</f>
        <v>0</v>
      </c>
      <c r="BN77" s="63">
        <f t="shared" ref="BN77:BN108" si="115">COUNTIF($D77:$BJ77,"2")</f>
        <v>0</v>
      </c>
      <c r="BO77" s="63">
        <f t="shared" ref="BO77:BO108" si="116">COUNTIF($D77:$BJ77,"3")</f>
        <v>0</v>
      </c>
      <c r="BP77" s="63">
        <f t="shared" ref="BP77:BP108" si="117">COUNTIF($D77:$BJ77,"4")</f>
        <v>0</v>
      </c>
      <c r="BQ77" s="63">
        <f t="shared" ref="BQ77:BQ108" si="118">COUNTIF($D77:$BJ77,"5")</f>
        <v>0</v>
      </c>
      <c r="BR77" s="63">
        <f t="shared" ref="BR77:BR108" si="119">COUNTIF($D77:$BJ77,"6")</f>
        <v>0</v>
      </c>
      <c r="BS77" s="63">
        <f t="shared" ref="BS77:BS108" si="120">COUNTIF($D77:$BJ77,"7")</f>
        <v>0</v>
      </c>
      <c r="BT77" s="63">
        <f t="shared" ref="BT77:BT108" si="121">COUNTIF($D77:$BJ77,"8")</f>
        <v>0</v>
      </c>
      <c r="BU77" s="63">
        <f t="shared" ref="BU77:BU108" si="122">COUNTIF($D77:$BJ77,"9")</f>
        <v>0</v>
      </c>
      <c r="BV77" s="63">
        <f t="shared" ref="BV77:BV108" si="123">COUNTIF($D77:$BJ77,"10")</f>
        <v>0</v>
      </c>
      <c r="BW77" s="63">
        <f t="shared" ref="BW77:BW108" si="124">COUNTIF($D77:$BJ77,"11")</f>
        <v>0</v>
      </c>
      <c r="BX77" s="63">
        <f t="shared" ref="BX77:BX108" si="125">COUNTIF($D77:$BJ77,"12")</f>
        <v>0</v>
      </c>
      <c r="BY77" s="63">
        <f t="shared" ref="BY77:BY108" si="126">COUNTIF($D77:$BJ77,"13")</f>
        <v>0</v>
      </c>
      <c r="BZ77" s="63">
        <f t="shared" ref="BZ77:BZ108" si="127">COUNTIF($D77:$BJ77,"14")</f>
        <v>0</v>
      </c>
      <c r="CA77" s="63">
        <f t="shared" ref="CA77:CA108" si="128">COUNTIF($D77:$BJ77,"15")</f>
        <v>0</v>
      </c>
      <c r="CB77" s="63">
        <f t="shared" ref="CB77:CB108" si="129">COUNTIF($D77:$BJ77,"16")</f>
        <v>0</v>
      </c>
      <c r="CC77" s="63">
        <f t="shared" ref="CC77:CC108" si="130">COUNTIF($D77:$BJ77,"17")</f>
        <v>0</v>
      </c>
      <c r="CD77" s="63">
        <f t="shared" ref="CD77:CD108" si="131">COUNTIF($D77:$BJ77,"18")</f>
        <v>0</v>
      </c>
      <c r="CE77" s="63">
        <f t="shared" ref="CE77:CE108" si="132">COUNTIF($D77:$BJ77,"19")</f>
        <v>0</v>
      </c>
      <c r="CF77" s="63">
        <f t="shared" ref="CF77:CF108" si="133">COUNTIF($D77:$BJ77,"20")</f>
        <v>0</v>
      </c>
      <c r="CG77" s="63">
        <f t="shared" ref="CG77:CG108" si="134">COUNTIF($D77:$BJ77,"21")</f>
        <v>0</v>
      </c>
      <c r="CH77" s="63">
        <f t="shared" ref="CH77:CH108" si="135">COUNTIF($D77:$BJ77,"22")</f>
        <v>0</v>
      </c>
      <c r="CI77" s="63">
        <f t="shared" ref="CI77:CI108" si="136">COUNTIF($D77:$BJ77,"23")</f>
        <v>0</v>
      </c>
      <c r="CJ77" s="63">
        <f t="shared" ref="CJ77:CJ108" si="137">COUNTIF($D77:$BJ77,"24")</f>
        <v>0</v>
      </c>
      <c r="CK77" s="63">
        <f t="shared" ref="CK77:CK108" si="138">COUNTIF($D77:$BJ77,"25")</f>
        <v>0</v>
      </c>
      <c r="CL77" s="63">
        <f t="shared" ref="CL77:CL108" si="139">COUNTIF($D77:$BJ77,"26")</f>
        <v>1</v>
      </c>
      <c r="CM77" s="63">
        <f t="shared" ref="CM77:CM108" si="140">COUNTIF($D77:$BJ77,"27")</f>
        <v>0</v>
      </c>
      <c r="CN77" s="63">
        <f t="shared" ref="CN77:CN108" si="141">COUNTIF($D77:$BJ77,"28")</f>
        <v>0</v>
      </c>
      <c r="CO77" s="63">
        <f t="shared" ref="CO77:CO108" si="142">COUNTIF($D77:$BJ77,"29")</f>
        <v>0</v>
      </c>
      <c r="CP77" s="63">
        <f t="shared" ref="CP77:CP108" si="143">COUNTIF($D77:$BJ77,"30")</f>
        <v>1</v>
      </c>
      <c r="CQ77" s="63">
        <f t="shared" ref="CQ77:CQ108" si="144">COUNTIF($D77:$BJ77,"31")</f>
        <v>0</v>
      </c>
      <c r="CR77" s="63">
        <f t="shared" ref="CR77:CR108" si="145">COUNTIF($D77:$BJ77,"32")</f>
        <v>1</v>
      </c>
      <c r="CS77" s="63">
        <f t="shared" ref="CS77:CS108" si="146">COUNTIF($D77:$BJ77,"33")</f>
        <v>0</v>
      </c>
      <c r="CT77" s="63">
        <f t="shared" ref="CT77:CT108" si="147">COUNTIF($D77:$BJ77,"34")</f>
        <v>0</v>
      </c>
      <c r="CU77" s="63">
        <f t="shared" ref="CU77:CU108" si="148">COUNTIF($D77:$BJ77,"35")</f>
        <v>0</v>
      </c>
      <c r="CV77" s="63">
        <f t="shared" ref="CV77:CV108" si="149">COUNTIF($D77:$BJ77,"36")</f>
        <v>0</v>
      </c>
      <c r="CW77" s="63">
        <f t="shared" ref="CW77:CW108" si="150">COUNTIF($D77:$BJ77,"37")</f>
        <v>0</v>
      </c>
      <c r="CX77" s="63">
        <f t="shared" ref="CX77:CX108" si="151">COUNTIF($D77:$BJ77,"38")</f>
        <v>0</v>
      </c>
    </row>
    <row r="78" spans="1:102" ht="26.25" x14ac:dyDescent="0.4">
      <c r="A78" s="183" t="s">
        <v>69</v>
      </c>
      <c r="B78" s="184">
        <v>44692</v>
      </c>
      <c r="C78" s="13"/>
      <c r="D78" s="13"/>
      <c r="E78" s="198"/>
      <c r="F78" s="198"/>
      <c r="G78" s="198"/>
      <c r="H78" s="198"/>
      <c r="I78" s="198"/>
      <c r="J78" s="198"/>
      <c r="K78" s="198"/>
      <c r="L78" s="251">
        <v>1082631</v>
      </c>
      <c r="M78" s="151"/>
      <c r="N78" s="198"/>
      <c r="O78" s="198"/>
      <c r="P78" s="249"/>
      <c r="Q78" s="102">
        <v>18</v>
      </c>
      <c r="R78" s="198"/>
      <c r="S78" s="198"/>
      <c r="T78" s="198"/>
      <c r="U78" s="198"/>
      <c r="V78" s="249"/>
      <c r="W78" s="198">
        <v>30</v>
      </c>
      <c r="X78" s="103"/>
      <c r="Y78" s="103"/>
      <c r="Z78" s="103"/>
      <c r="AA78" s="103"/>
      <c r="AB78" s="103"/>
      <c r="AC78" s="83"/>
      <c r="AD78" s="237">
        <v>1083277</v>
      </c>
      <c r="AE78" s="103"/>
      <c r="AF78" s="239">
        <v>26</v>
      </c>
      <c r="AG78" s="103"/>
      <c r="AH78" s="100"/>
      <c r="AI78" s="237" t="s">
        <v>77</v>
      </c>
      <c r="AJ78" s="200"/>
      <c r="AK78" s="103"/>
      <c r="AL78" s="240">
        <v>1042303</v>
      </c>
      <c r="AM78" s="82"/>
      <c r="AN78" s="84"/>
      <c r="AO78" s="13"/>
      <c r="AP78" s="103"/>
      <c r="AQ78" s="103"/>
      <c r="AR78" s="107"/>
      <c r="AS78" s="107"/>
      <c r="AT78" s="107"/>
      <c r="AU78" s="103"/>
      <c r="AV78" s="103"/>
      <c r="AW78" s="103"/>
      <c r="AX78" s="103"/>
      <c r="AY78" s="103"/>
      <c r="AZ78" s="105"/>
      <c r="BA78" s="105"/>
      <c r="BB78" s="103"/>
      <c r="BC78" s="103"/>
      <c r="BD78" s="103"/>
      <c r="BE78" s="103"/>
      <c r="BF78" s="103"/>
      <c r="BG78" s="108"/>
      <c r="BH78" s="103"/>
      <c r="BI78" s="103"/>
      <c r="BJ78" s="103"/>
      <c r="BK78" s="111"/>
      <c r="BM78" s="63">
        <f t="shared" si="114"/>
        <v>0</v>
      </c>
      <c r="BN78" s="63">
        <f t="shared" si="115"/>
        <v>0</v>
      </c>
      <c r="BO78" s="63">
        <f t="shared" si="116"/>
        <v>0</v>
      </c>
      <c r="BP78" s="63">
        <f t="shared" si="117"/>
        <v>0</v>
      </c>
      <c r="BQ78" s="63">
        <f t="shared" si="118"/>
        <v>0</v>
      </c>
      <c r="BR78" s="63">
        <f t="shared" si="119"/>
        <v>0</v>
      </c>
      <c r="BS78" s="63">
        <f t="shared" si="120"/>
        <v>0</v>
      </c>
      <c r="BT78" s="63">
        <f t="shared" si="121"/>
        <v>0</v>
      </c>
      <c r="BU78" s="63">
        <f t="shared" si="122"/>
        <v>0</v>
      </c>
      <c r="BV78" s="63">
        <f t="shared" si="123"/>
        <v>0</v>
      </c>
      <c r="BW78" s="63">
        <f t="shared" si="124"/>
        <v>0</v>
      </c>
      <c r="BX78" s="63">
        <f t="shared" si="125"/>
        <v>0</v>
      </c>
      <c r="BY78" s="63">
        <f t="shared" si="126"/>
        <v>0</v>
      </c>
      <c r="BZ78" s="63">
        <f t="shared" si="127"/>
        <v>0</v>
      </c>
      <c r="CA78" s="63">
        <f t="shared" si="128"/>
        <v>0</v>
      </c>
      <c r="CB78" s="63">
        <f t="shared" si="129"/>
        <v>0</v>
      </c>
      <c r="CC78" s="63">
        <f t="shared" si="130"/>
        <v>0</v>
      </c>
      <c r="CD78" s="63">
        <f t="shared" si="131"/>
        <v>1</v>
      </c>
      <c r="CE78" s="63">
        <f t="shared" si="132"/>
        <v>0</v>
      </c>
      <c r="CF78" s="63">
        <f t="shared" si="133"/>
        <v>0</v>
      </c>
      <c r="CG78" s="63">
        <f t="shared" si="134"/>
        <v>0</v>
      </c>
      <c r="CH78" s="63">
        <f t="shared" si="135"/>
        <v>0</v>
      </c>
      <c r="CI78" s="63">
        <f t="shared" si="136"/>
        <v>0</v>
      </c>
      <c r="CJ78" s="63">
        <f t="shared" si="137"/>
        <v>0</v>
      </c>
      <c r="CK78" s="63">
        <f t="shared" si="138"/>
        <v>0</v>
      </c>
      <c r="CL78" s="63">
        <f t="shared" si="139"/>
        <v>1</v>
      </c>
      <c r="CM78" s="63">
        <f t="shared" si="140"/>
        <v>0</v>
      </c>
      <c r="CN78" s="63">
        <f t="shared" si="141"/>
        <v>0</v>
      </c>
      <c r="CO78" s="63">
        <f t="shared" si="142"/>
        <v>0</v>
      </c>
      <c r="CP78" s="63">
        <f t="shared" si="143"/>
        <v>1</v>
      </c>
      <c r="CQ78" s="63">
        <f t="shared" si="144"/>
        <v>0</v>
      </c>
      <c r="CR78" s="63">
        <f t="shared" si="145"/>
        <v>0</v>
      </c>
      <c r="CS78" s="63">
        <f t="shared" si="146"/>
        <v>0</v>
      </c>
      <c r="CT78" s="63">
        <f t="shared" si="147"/>
        <v>0</v>
      </c>
      <c r="CU78" s="63">
        <f t="shared" si="148"/>
        <v>0</v>
      </c>
      <c r="CV78" s="63">
        <f t="shared" si="149"/>
        <v>0</v>
      </c>
      <c r="CW78" s="63">
        <f t="shared" si="150"/>
        <v>0</v>
      </c>
      <c r="CX78" s="63">
        <f t="shared" si="151"/>
        <v>0</v>
      </c>
    </row>
    <row r="79" spans="1:102" ht="26.25" x14ac:dyDescent="0.4">
      <c r="A79" s="183" t="s">
        <v>70</v>
      </c>
      <c r="B79" s="184">
        <v>44693</v>
      </c>
      <c r="C79" s="13"/>
      <c r="D79" s="13"/>
      <c r="E79" s="198"/>
      <c r="F79" s="198"/>
      <c r="G79" s="198"/>
      <c r="H79" s="198"/>
      <c r="I79" s="198"/>
      <c r="J79" s="198"/>
      <c r="K79" s="198"/>
      <c r="L79" s="198"/>
      <c r="M79" s="151"/>
      <c r="N79" s="198"/>
      <c r="O79" s="198"/>
      <c r="P79" s="249"/>
      <c r="Q79" s="102">
        <v>18</v>
      </c>
      <c r="R79" s="198"/>
      <c r="S79" s="198"/>
      <c r="T79" s="198"/>
      <c r="U79" s="198"/>
      <c r="V79" s="249"/>
      <c r="W79" s="237">
        <v>1083277</v>
      </c>
      <c r="X79" s="103"/>
      <c r="Y79" s="103"/>
      <c r="Z79" s="103"/>
      <c r="AA79" s="103"/>
      <c r="AB79" s="103"/>
      <c r="AC79" s="83"/>
      <c r="AD79" s="198"/>
      <c r="AE79" s="103"/>
      <c r="AF79" s="239">
        <v>26</v>
      </c>
      <c r="AG79" s="103"/>
      <c r="AH79" s="100"/>
      <c r="AI79" s="241">
        <v>1085440</v>
      </c>
      <c r="AJ79" s="200"/>
      <c r="AK79" s="103"/>
      <c r="AL79" s="240">
        <v>1042303</v>
      </c>
      <c r="AM79" s="82"/>
      <c r="AN79" s="21"/>
      <c r="AO79" s="13"/>
      <c r="AP79" s="103"/>
      <c r="AQ79" s="103"/>
      <c r="AR79" s="107"/>
      <c r="AS79" s="107"/>
      <c r="AT79" s="107"/>
      <c r="AU79" s="103"/>
      <c r="AV79" s="103"/>
      <c r="AW79" s="103"/>
      <c r="AX79" s="103"/>
      <c r="AY79" s="103"/>
      <c r="AZ79" s="105"/>
      <c r="BA79" s="105"/>
      <c r="BB79" s="103"/>
      <c r="BC79" s="103"/>
      <c r="BD79" s="103">
        <v>29</v>
      </c>
      <c r="BE79" s="103">
        <v>34</v>
      </c>
      <c r="BF79" s="103">
        <v>35</v>
      </c>
      <c r="BG79" s="108"/>
      <c r="BH79" s="103"/>
      <c r="BI79" s="103"/>
      <c r="BJ79" s="103"/>
      <c r="BK79" s="109"/>
      <c r="BM79" s="63">
        <f t="shared" si="114"/>
        <v>0</v>
      </c>
      <c r="BN79" s="63">
        <f t="shared" si="115"/>
        <v>0</v>
      </c>
      <c r="BO79" s="63">
        <f t="shared" si="116"/>
        <v>0</v>
      </c>
      <c r="BP79" s="63">
        <f t="shared" si="117"/>
        <v>0</v>
      </c>
      <c r="BQ79" s="63">
        <f t="shared" si="118"/>
        <v>0</v>
      </c>
      <c r="BR79" s="63">
        <f t="shared" si="119"/>
        <v>0</v>
      </c>
      <c r="BS79" s="63">
        <f t="shared" si="120"/>
        <v>0</v>
      </c>
      <c r="BT79" s="63">
        <f t="shared" si="121"/>
        <v>0</v>
      </c>
      <c r="BU79" s="63">
        <f t="shared" si="122"/>
        <v>0</v>
      </c>
      <c r="BV79" s="63">
        <f t="shared" si="123"/>
        <v>0</v>
      </c>
      <c r="BW79" s="63">
        <f t="shared" si="124"/>
        <v>0</v>
      </c>
      <c r="BX79" s="63">
        <f t="shared" si="125"/>
        <v>0</v>
      </c>
      <c r="BY79" s="63">
        <f t="shared" si="126"/>
        <v>0</v>
      </c>
      <c r="BZ79" s="63">
        <f t="shared" si="127"/>
        <v>0</v>
      </c>
      <c r="CA79" s="63">
        <f t="shared" si="128"/>
        <v>0</v>
      </c>
      <c r="CB79" s="63">
        <f t="shared" si="129"/>
        <v>0</v>
      </c>
      <c r="CC79" s="63">
        <f t="shared" si="130"/>
        <v>0</v>
      </c>
      <c r="CD79" s="63">
        <f t="shared" si="131"/>
        <v>1</v>
      </c>
      <c r="CE79" s="63">
        <f t="shared" si="132"/>
        <v>0</v>
      </c>
      <c r="CF79" s="63">
        <f t="shared" si="133"/>
        <v>0</v>
      </c>
      <c r="CG79" s="63">
        <f t="shared" si="134"/>
        <v>0</v>
      </c>
      <c r="CH79" s="63">
        <f t="shared" si="135"/>
        <v>0</v>
      </c>
      <c r="CI79" s="63">
        <f t="shared" si="136"/>
        <v>0</v>
      </c>
      <c r="CJ79" s="63">
        <f t="shared" si="137"/>
        <v>0</v>
      </c>
      <c r="CK79" s="63">
        <f t="shared" si="138"/>
        <v>0</v>
      </c>
      <c r="CL79" s="63">
        <f t="shared" si="139"/>
        <v>1</v>
      </c>
      <c r="CM79" s="63">
        <f t="shared" si="140"/>
        <v>0</v>
      </c>
      <c r="CN79" s="63">
        <f t="shared" si="141"/>
        <v>0</v>
      </c>
      <c r="CO79" s="63">
        <f t="shared" si="142"/>
        <v>1</v>
      </c>
      <c r="CP79" s="63">
        <f t="shared" si="143"/>
        <v>0</v>
      </c>
      <c r="CQ79" s="63">
        <f t="shared" si="144"/>
        <v>0</v>
      </c>
      <c r="CR79" s="63">
        <f t="shared" si="145"/>
        <v>0</v>
      </c>
      <c r="CS79" s="63">
        <f t="shared" si="146"/>
        <v>0</v>
      </c>
      <c r="CT79" s="63">
        <f t="shared" si="147"/>
        <v>1</v>
      </c>
      <c r="CU79" s="63">
        <f t="shared" si="148"/>
        <v>1</v>
      </c>
      <c r="CV79" s="63">
        <f t="shared" si="149"/>
        <v>0</v>
      </c>
      <c r="CW79" s="63">
        <f t="shared" si="150"/>
        <v>0</v>
      </c>
      <c r="CX79" s="63">
        <f t="shared" si="151"/>
        <v>0</v>
      </c>
    </row>
    <row r="80" spans="1:102" ht="26.25" x14ac:dyDescent="0.25">
      <c r="A80" s="183" t="s">
        <v>72</v>
      </c>
      <c r="B80" s="184">
        <v>44694</v>
      </c>
      <c r="C80" s="13"/>
      <c r="D80" s="13"/>
      <c r="E80" s="198"/>
      <c r="F80" s="198"/>
      <c r="G80" s="198"/>
      <c r="H80" s="198"/>
      <c r="I80" s="198"/>
      <c r="J80" s="198"/>
      <c r="K80" s="198"/>
      <c r="L80" s="198"/>
      <c r="M80" s="151"/>
      <c r="N80" s="198"/>
      <c r="O80" s="198"/>
      <c r="P80" s="249"/>
      <c r="Q80" s="102">
        <v>18</v>
      </c>
      <c r="R80" s="198"/>
      <c r="S80" s="198"/>
      <c r="T80" s="198"/>
      <c r="U80" s="198"/>
      <c r="V80" s="249"/>
      <c r="W80" s="237">
        <v>1083277</v>
      </c>
      <c r="X80" s="103"/>
      <c r="Y80" s="103"/>
      <c r="Z80" s="103"/>
      <c r="AA80" s="103"/>
      <c r="AB80" s="103"/>
      <c r="AC80" s="83"/>
      <c r="AD80" s="198"/>
      <c r="AE80" s="103"/>
      <c r="AF80" s="239">
        <v>26</v>
      </c>
      <c r="AG80" s="103"/>
      <c r="AH80" s="199"/>
      <c r="AI80" s="241">
        <v>1085440</v>
      </c>
      <c r="AJ80" s="200"/>
      <c r="AK80" s="103"/>
      <c r="AL80" s="240">
        <v>1042303</v>
      </c>
      <c r="AM80" s="82"/>
      <c r="AN80" s="21"/>
      <c r="AO80" s="13"/>
      <c r="AP80" s="103"/>
      <c r="AQ80" s="103"/>
      <c r="AR80" s="107"/>
      <c r="AS80" s="107"/>
      <c r="AT80" s="107"/>
      <c r="AU80" s="103"/>
      <c r="AV80" s="103"/>
      <c r="AW80" s="103"/>
      <c r="AX80" s="103"/>
      <c r="AY80" s="103"/>
      <c r="AZ80" s="105"/>
      <c r="BA80" s="105"/>
      <c r="BB80" s="103"/>
      <c r="BC80" s="103"/>
      <c r="BD80" s="103"/>
      <c r="BE80" s="103"/>
      <c r="BF80" s="103"/>
      <c r="BG80" s="108"/>
      <c r="BH80" s="103">
        <v>39</v>
      </c>
      <c r="BI80" s="103">
        <v>34</v>
      </c>
      <c r="BJ80" s="103">
        <v>35</v>
      </c>
      <c r="BK80" s="112" t="s">
        <v>71</v>
      </c>
      <c r="BM80" s="63">
        <f t="shared" si="114"/>
        <v>0</v>
      </c>
      <c r="BN80" s="63">
        <f t="shared" si="115"/>
        <v>0</v>
      </c>
      <c r="BO80" s="63">
        <f t="shared" si="116"/>
        <v>0</v>
      </c>
      <c r="BP80" s="63">
        <f t="shared" si="117"/>
        <v>0</v>
      </c>
      <c r="BQ80" s="63">
        <f t="shared" si="118"/>
        <v>0</v>
      </c>
      <c r="BR80" s="63">
        <f t="shared" si="119"/>
        <v>0</v>
      </c>
      <c r="BS80" s="63">
        <f t="shared" si="120"/>
        <v>0</v>
      </c>
      <c r="BT80" s="63">
        <f t="shared" si="121"/>
        <v>0</v>
      </c>
      <c r="BU80" s="63">
        <f t="shared" si="122"/>
        <v>0</v>
      </c>
      <c r="BV80" s="63">
        <f t="shared" si="123"/>
        <v>0</v>
      </c>
      <c r="BW80" s="63">
        <f t="shared" si="124"/>
        <v>0</v>
      </c>
      <c r="BX80" s="63">
        <f t="shared" si="125"/>
        <v>0</v>
      </c>
      <c r="BY80" s="63">
        <f t="shared" si="126"/>
        <v>0</v>
      </c>
      <c r="BZ80" s="63">
        <f t="shared" si="127"/>
        <v>0</v>
      </c>
      <c r="CA80" s="63">
        <f t="shared" si="128"/>
        <v>0</v>
      </c>
      <c r="CB80" s="63">
        <f t="shared" si="129"/>
        <v>0</v>
      </c>
      <c r="CC80" s="63">
        <f t="shared" si="130"/>
        <v>0</v>
      </c>
      <c r="CD80" s="63">
        <f t="shared" si="131"/>
        <v>1</v>
      </c>
      <c r="CE80" s="63">
        <f t="shared" si="132"/>
        <v>0</v>
      </c>
      <c r="CF80" s="63">
        <f t="shared" si="133"/>
        <v>0</v>
      </c>
      <c r="CG80" s="63">
        <f t="shared" si="134"/>
        <v>0</v>
      </c>
      <c r="CH80" s="63">
        <f t="shared" si="135"/>
        <v>0</v>
      </c>
      <c r="CI80" s="63">
        <f t="shared" si="136"/>
        <v>0</v>
      </c>
      <c r="CJ80" s="63">
        <f t="shared" si="137"/>
        <v>0</v>
      </c>
      <c r="CK80" s="63">
        <f t="shared" si="138"/>
        <v>0</v>
      </c>
      <c r="CL80" s="63">
        <f t="shared" si="139"/>
        <v>1</v>
      </c>
      <c r="CM80" s="63">
        <f t="shared" si="140"/>
        <v>0</v>
      </c>
      <c r="CN80" s="63">
        <f t="shared" si="141"/>
        <v>0</v>
      </c>
      <c r="CO80" s="63">
        <f t="shared" si="142"/>
        <v>0</v>
      </c>
      <c r="CP80" s="63">
        <f t="shared" si="143"/>
        <v>0</v>
      </c>
      <c r="CQ80" s="63">
        <f t="shared" si="144"/>
        <v>0</v>
      </c>
      <c r="CR80" s="63">
        <f t="shared" si="145"/>
        <v>0</v>
      </c>
      <c r="CS80" s="63">
        <f t="shared" si="146"/>
        <v>0</v>
      </c>
      <c r="CT80" s="63">
        <f t="shared" si="147"/>
        <v>1</v>
      </c>
      <c r="CU80" s="63">
        <f t="shared" si="148"/>
        <v>1</v>
      </c>
      <c r="CV80" s="63">
        <f t="shared" si="149"/>
        <v>0</v>
      </c>
      <c r="CW80" s="63">
        <f t="shared" si="150"/>
        <v>0</v>
      </c>
      <c r="CX80" s="63">
        <f t="shared" si="151"/>
        <v>0</v>
      </c>
    </row>
    <row r="81" spans="1:102" ht="26.25" x14ac:dyDescent="0.4">
      <c r="A81" s="183" t="s">
        <v>73</v>
      </c>
      <c r="B81" s="184">
        <v>44695</v>
      </c>
      <c r="C81" s="13"/>
      <c r="D81" s="13"/>
      <c r="E81" s="198"/>
      <c r="F81" s="198"/>
      <c r="G81" s="198"/>
      <c r="H81" s="198"/>
      <c r="I81" s="198"/>
      <c r="J81" s="198"/>
      <c r="K81" s="198"/>
      <c r="L81" s="198"/>
      <c r="M81" s="151"/>
      <c r="N81" s="198"/>
      <c r="O81" s="198"/>
      <c r="P81" s="249"/>
      <c r="Q81" s="198"/>
      <c r="R81" s="198"/>
      <c r="S81" s="198"/>
      <c r="T81" s="198"/>
      <c r="U81" s="198"/>
      <c r="V81" s="249"/>
      <c r="W81" s="103"/>
      <c r="X81" s="103"/>
      <c r="Y81" s="103"/>
      <c r="Z81" s="103"/>
      <c r="AA81" s="103"/>
      <c r="AB81" s="103"/>
      <c r="AC81" s="83"/>
      <c r="AD81" s="198"/>
      <c r="AE81" s="103"/>
      <c r="AF81" s="103"/>
      <c r="AG81" s="103"/>
      <c r="AH81" s="103"/>
      <c r="AI81" s="110"/>
      <c r="AJ81" s="103"/>
      <c r="AK81" s="103"/>
      <c r="AL81" s="103"/>
      <c r="AM81" s="82"/>
      <c r="AN81" s="21"/>
      <c r="AO81" s="13"/>
      <c r="AP81" s="103"/>
      <c r="AQ81" s="103"/>
      <c r="AR81" s="107"/>
      <c r="AS81" s="107"/>
      <c r="AT81" s="107"/>
      <c r="AU81" s="103"/>
      <c r="AV81" s="103"/>
      <c r="AW81" s="103"/>
      <c r="AX81" s="103"/>
      <c r="AY81" s="103"/>
      <c r="AZ81" s="103"/>
      <c r="BA81" s="129"/>
      <c r="BB81" s="129"/>
      <c r="BC81" s="129"/>
      <c r="BD81" s="110"/>
      <c r="BE81" s="110"/>
      <c r="BF81" s="110"/>
      <c r="BG81" s="133"/>
      <c r="BH81" s="103"/>
      <c r="BI81" s="103"/>
      <c r="BJ81" s="103"/>
      <c r="BK81" s="109"/>
      <c r="BM81" s="63">
        <f t="shared" si="114"/>
        <v>0</v>
      </c>
      <c r="BN81" s="63">
        <f t="shared" si="115"/>
        <v>0</v>
      </c>
      <c r="BO81" s="63">
        <f t="shared" si="116"/>
        <v>0</v>
      </c>
      <c r="BP81" s="63">
        <f t="shared" si="117"/>
        <v>0</v>
      </c>
      <c r="BQ81" s="63">
        <f t="shared" si="118"/>
        <v>0</v>
      </c>
      <c r="BR81" s="63">
        <f t="shared" si="119"/>
        <v>0</v>
      </c>
      <c r="BS81" s="63">
        <f t="shared" si="120"/>
        <v>0</v>
      </c>
      <c r="BT81" s="63">
        <f t="shared" si="121"/>
        <v>0</v>
      </c>
      <c r="BU81" s="63">
        <f t="shared" si="122"/>
        <v>0</v>
      </c>
      <c r="BV81" s="63">
        <f t="shared" si="123"/>
        <v>0</v>
      </c>
      <c r="BW81" s="63">
        <f t="shared" si="124"/>
        <v>0</v>
      </c>
      <c r="BX81" s="63">
        <f t="shared" si="125"/>
        <v>0</v>
      </c>
      <c r="BY81" s="63">
        <f t="shared" si="126"/>
        <v>0</v>
      </c>
      <c r="BZ81" s="63">
        <f t="shared" si="127"/>
        <v>0</v>
      </c>
      <c r="CA81" s="63">
        <f t="shared" si="128"/>
        <v>0</v>
      </c>
      <c r="CB81" s="63">
        <f t="shared" si="129"/>
        <v>0</v>
      </c>
      <c r="CC81" s="63">
        <f t="shared" si="130"/>
        <v>0</v>
      </c>
      <c r="CD81" s="63">
        <f t="shared" si="131"/>
        <v>0</v>
      </c>
      <c r="CE81" s="63">
        <f t="shared" si="132"/>
        <v>0</v>
      </c>
      <c r="CF81" s="63">
        <f t="shared" si="133"/>
        <v>0</v>
      </c>
      <c r="CG81" s="63">
        <f t="shared" si="134"/>
        <v>0</v>
      </c>
      <c r="CH81" s="63">
        <f t="shared" si="135"/>
        <v>0</v>
      </c>
      <c r="CI81" s="63">
        <f t="shared" si="136"/>
        <v>0</v>
      </c>
      <c r="CJ81" s="63">
        <f t="shared" si="137"/>
        <v>0</v>
      </c>
      <c r="CK81" s="63">
        <f t="shared" si="138"/>
        <v>0</v>
      </c>
      <c r="CL81" s="63">
        <f t="shared" si="139"/>
        <v>0</v>
      </c>
      <c r="CM81" s="63">
        <f t="shared" si="140"/>
        <v>0</v>
      </c>
      <c r="CN81" s="63">
        <f t="shared" si="141"/>
        <v>0</v>
      </c>
      <c r="CO81" s="63">
        <f t="shared" si="142"/>
        <v>0</v>
      </c>
      <c r="CP81" s="63">
        <f t="shared" si="143"/>
        <v>0</v>
      </c>
      <c r="CQ81" s="63">
        <f t="shared" si="144"/>
        <v>0</v>
      </c>
      <c r="CR81" s="63">
        <f t="shared" si="145"/>
        <v>0</v>
      </c>
      <c r="CS81" s="63">
        <f t="shared" si="146"/>
        <v>0</v>
      </c>
      <c r="CT81" s="63">
        <f t="shared" si="147"/>
        <v>0</v>
      </c>
      <c r="CU81" s="63">
        <f t="shared" si="148"/>
        <v>0</v>
      </c>
      <c r="CV81" s="63">
        <f t="shared" si="149"/>
        <v>0</v>
      </c>
      <c r="CW81" s="63">
        <f t="shared" si="150"/>
        <v>0</v>
      </c>
      <c r="CX81" s="63">
        <f t="shared" si="151"/>
        <v>0</v>
      </c>
    </row>
    <row r="82" spans="1:102" s="5" customFormat="1" ht="26.25" x14ac:dyDescent="0.4">
      <c r="A82" s="185" t="s">
        <v>74</v>
      </c>
      <c r="B82" s="186">
        <v>44696</v>
      </c>
      <c r="C82" s="14"/>
      <c r="D82" s="14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249"/>
      <c r="Q82" s="151"/>
      <c r="R82" s="151"/>
      <c r="S82" s="151"/>
      <c r="T82" s="151"/>
      <c r="U82" s="151"/>
      <c r="V82" s="249"/>
      <c r="W82" s="113"/>
      <c r="X82" s="113"/>
      <c r="Y82" s="113"/>
      <c r="Z82" s="113"/>
      <c r="AA82" s="113"/>
      <c r="AB82" s="113"/>
      <c r="AC82" s="83"/>
      <c r="AD82" s="151"/>
      <c r="AE82" s="113"/>
      <c r="AF82" s="113"/>
      <c r="AG82" s="113"/>
      <c r="AH82" s="113"/>
      <c r="AI82" s="113"/>
      <c r="AJ82" s="113"/>
      <c r="AK82" s="113"/>
      <c r="AL82" s="113"/>
      <c r="AM82" s="82"/>
      <c r="AN82" s="85"/>
      <c r="AO82" s="14"/>
      <c r="AP82" s="113"/>
      <c r="AQ82" s="113"/>
      <c r="AR82" s="124"/>
      <c r="AS82" s="124"/>
      <c r="AT82" s="124"/>
      <c r="AU82" s="113"/>
      <c r="AV82" s="113"/>
      <c r="AW82" s="113"/>
      <c r="AX82" s="113"/>
      <c r="AY82" s="113"/>
      <c r="AZ82" s="113"/>
      <c r="BA82" s="114"/>
      <c r="BB82" s="114"/>
      <c r="BC82" s="114"/>
      <c r="BD82" s="113"/>
      <c r="BE82" s="113"/>
      <c r="BF82" s="113"/>
      <c r="BG82" s="133"/>
      <c r="BH82" s="113"/>
      <c r="BI82" s="113"/>
      <c r="BJ82" s="113"/>
      <c r="BK82" s="134"/>
      <c r="BM82" s="63">
        <f t="shared" si="114"/>
        <v>0</v>
      </c>
      <c r="BN82" s="63">
        <f t="shared" si="115"/>
        <v>0</v>
      </c>
      <c r="BO82" s="63">
        <f t="shared" si="116"/>
        <v>0</v>
      </c>
      <c r="BP82" s="63">
        <f t="shared" si="117"/>
        <v>0</v>
      </c>
      <c r="BQ82" s="63">
        <f t="shared" si="118"/>
        <v>0</v>
      </c>
      <c r="BR82" s="63">
        <f t="shared" si="119"/>
        <v>0</v>
      </c>
      <c r="BS82" s="63">
        <f t="shared" si="120"/>
        <v>0</v>
      </c>
      <c r="BT82" s="63">
        <f t="shared" si="121"/>
        <v>0</v>
      </c>
      <c r="BU82" s="63">
        <f t="shared" si="122"/>
        <v>0</v>
      </c>
      <c r="BV82" s="63">
        <f t="shared" si="123"/>
        <v>0</v>
      </c>
      <c r="BW82" s="63">
        <f t="shared" si="124"/>
        <v>0</v>
      </c>
      <c r="BX82" s="63">
        <f t="shared" si="125"/>
        <v>0</v>
      </c>
      <c r="BY82" s="63">
        <f t="shared" si="126"/>
        <v>0</v>
      </c>
      <c r="BZ82" s="63">
        <f t="shared" si="127"/>
        <v>0</v>
      </c>
      <c r="CA82" s="63">
        <f t="shared" si="128"/>
        <v>0</v>
      </c>
      <c r="CB82" s="63">
        <f t="shared" si="129"/>
        <v>0</v>
      </c>
      <c r="CC82" s="63">
        <f t="shared" si="130"/>
        <v>0</v>
      </c>
      <c r="CD82" s="63">
        <f t="shared" si="131"/>
        <v>0</v>
      </c>
      <c r="CE82" s="63">
        <f t="shared" si="132"/>
        <v>0</v>
      </c>
      <c r="CF82" s="63">
        <f t="shared" si="133"/>
        <v>0</v>
      </c>
      <c r="CG82" s="63">
        <f t="shared" si="134"/>
        <v>0</v>
      </c>
      <c r="CH82" s="63">
        <f t="shared" si="135"/>
        <v>0</v>
      </c>
      <c r="CI82" s="63">
        <f t="shared" si="136"/>
        <v>0</v>
      </c>
      <c r="CJ82" s="63">
        <f t="shared" si="137"/>
        <v>0</v>
      </c>
      <c r="CK82" s="63">
        <f t="shared" si="138"/>
        <v>0</v>
      </c>
      <c r="CL82" s="63">
        <f t="shared" si="139"/>
        <v>0</v>
      </c>
      <c r="CM82" s="63">
        <f t="shared" si="140"/>
        <v>0</v>
      </c>
      <c r="CN82" s="63">
        <f t="shared" si="141"/>
        <v>0</v>
      </c>
      <c r="CO82" s="63">
        <f t="shared" si="142"/>
        <v>0</v>
      </c>
      <c r="CP82" s="63">
        <f t="shared" si="143"/>
        <v>0</v>
      </c>
      <c r="CQ82" s="63">
        <f t="shared" si="144"/>
        <v>0</v>
      </c>
      <c r="CR82" s="63">
        <f t="shared" si="145"/>
        <v>0</v>
      </c>
      <c r="CS82" s="63">
        <f t="shared" si="146"/>
        <v>0</v>
      </c>
      <c r="CT82" s="63">
        <f t="shared" si="147"/>
        <v>0</v>
      </c>
      <c r="CU82" s="63">
        <f t="shared" si="148"/>
        <v>0</v>
      </c>
      <c r="CV82" s="63">
        <f t="shared" si="149"/>
        <v>0</v>
      </c>
      <c r="CW82" s="63">
        <f t="shared" si="150"/>
        <v>0</v>
      </c>
      <c r="CX82" s="63">
        <f t="shared" si="151"/>
        <v>0</v>
      </c>
    </row>
    <row r="83" spans="1:102" s="38" customFormat="1" ht="26.25" x14ac:dyDescent="0.4">
      <c r="A83" s="187" t="s">
        <v>67</v>
      </c>
      <c r="B83" s="188">
        <v>44697</v>
      </c>
      <c r="C83" s="42"/>
      <c r="D83" s="42"/>
      <c r="E83" s="235"/>
      <c r="F83" s="235"/>
      <c r="G83" s="235"/>
      <c r="H83" s="235"/>
      <c r="I83" s="235"/>
      <c r="J83" s="235"/>
      <c r="K83" s="235"/>
      <c r="L83" s="235"/>
      <c r="M83" s="151"/>
      <c r="N83" s="235"/>
      <c r="O83" s="235"/>
      <c r="P83" s="249"/>
      <c r="Q83" s="235"/>
      <c r="R83" s="235"/>
      <c r="S83" s="235"/>
      <c r="T83" s="235"/>
      <c r="U83" s="235"/>
      <c r="V83" s="249"/>
      <c r="W83" s="116"/>
      <c r="X83" s="116"/>
      <c r="Y83" s="116"/>
      <c r="Z83" s="116"/>
      <c r="AA83" s="116"/>
      <c r="AB83" s="116"/>
      <c r="AC83" s="83"/>
      <c r="AD83" s="235"/>
      <c r="AE83" s="116"/>
      <c r="AF83" s="116"/>
      <c r="AG83" s="116"/>
      <c r="AH83" s="116"/>
      <c r="AI83" s="116"/>
      <c r="AJ83" s="116"/>
      <c r="AK83" s="116"/>
      <c r="AL83" s="116"/>
      <c r="AM83" s="82"/>
      <c r="AN83" s="88"/>
      <c r="AO83" s="42"/>
      <c r="AP83" s="116"/>
      <c r="AQ83" s="116"/>
      <c r="AR83" s="123"/>
      <c r="AS83" s="123"/>
      <c r="AT83" s="123"/>
      <c r="AU83" s="116"/>
      <c r="AV83" s="116"/>
      <c r="AW83" s="116"/>
      <c r="AX83" s="116"/>
      <c r="AY83" s="116"/>
      <c r="AZ83" s="116"/>
      <c r="BA83" s="117"/>
      <c r="BB83" s="117"/>
      <c r="BC83" s="117"/>
      <c r="BD83" s="116"/>
      <c r="BE83" s="116"/>
      <c r="BF83" s="116"/>
      <c r="BG83" s="133"/>
      <c r="BH83" s="116"/>
      <c r="BI83" s="116"/>
      <c r="BJ83" s="117"/>
      <c r="BK83" s="118"/>
      <c r="BM83" s="63">
        <f t="shared" si="114"/>
        <v>0</v>
      </c>
      <c r="BN83" s="63">
        <f t="shared" si="115"/>
        <v>0</v>
      </c>
      <c r="BO83" s="63">
        <f t="shared" si="116"/>
        <v>0</v>
      </c>
      <c r="BP83" s="63">
        <f t="shared" si="117"/>
        <v>0</v>
      </c>
      <c r="BQ83" s="63">
        <f t="shared" si="118"/>
        <v>0</v>
      </c>
      <c r="BR83" s="63">
        <f t="shared" si="119"/>
        <v>0</v>
      </c>
      <c r="BS83" s="63">
        <f t="shared" si="120"/>
        <v>0</v>
      </c>
      <c r="BT83" s="63">
        <f t="shared" si="121"/>
        <v>0</v>
      </c>
      <c r="BU83" s="63">
        <f t="shared" si="122"/>
        <v>0</v>
      </c>
      <c r="BV83" s="63">
        <f t="shared" si="123"/>
        <v>0</v>
      </c>
      <c r="BW83" s="63">
        <f t="shared" si="124"/>
        <v>0</v>
      </c>
      <c r="BX83" s="63">
        <f t="shared" si="125"/>
        <v>0</v>
      </c>
      <c r="BY83" s="63">
        <f t="shared" si="126"/>
        <v>0</v>
      </c>
      <c r="BZ83" s="63">
        <f t="shared" si="127"/>
        <v>0</v>
      </c>
      <c r="CA83" s="63">
        <f t="shared" si="128"/>
        <v>0</v>
      </c>
      <c r="CB83" s="63">
        <f t="shared" si="129"/>
        <v>0</v>
      </c>
      <c r="CC83" s="63">
        <f t="shared" si="130"/>
        <v>0</v>
      </c>
      <c r="CD83" s="63">
        <f t="shared" si="131"/>
        <v>0</v>
      </c>
      <c r="CE83" s="63">
        <f t="shared" si="132"/>
        <v>0</v>
      </c>
      <c r="CF83" s="63">
        <f t="shared" si="133"/>
        <v>0</v>
      </c>
      <c r="CG83" s="63">
        <f t="shared" si="134"/>
        <v>0</v>
      </c>
      <c r="CH83" s="63">
        <f t="shared" si="135"/>
        <v>0</v>
      </c>
      <c r="CI83" s="63">
        <f t="shared" si="136"/>
        <v>0</v>
      </c>
      <c r="CJ83" s="63">
        <f t="shared" si="137"/>
        <v>0</v>
      </c>
      <c r="CK83" s="63">
        <f t="shared" si="138"/>
        <v>0</v>
      </c>
      <c r="CL83" s="63">
        <f t="shared" si="139"/>
        <v>0</v>
      </c>
      <c r="CM83" s="63">
        <f t="shared" si="140"/>
        <v>0</v>
      </c>
      <c r="CN83" s="63">
        <f t="shared" si="141"/>
        <v>0</v>
      </c>
      <c r="CO83" s="63">
        <f t="shared" si="142"/>
        <v>0</v>
      </c>
      <c r="CP83" s="63">
        <f t="shared" si="143"/>
        <v>0</v>
      </c>
      <c r="CQ83" s="63">
        <f t="shared" si="144"/>
        <v>0</v>
      </c>
      <c r="CR83" s="63">
        <f t="shared" si="145"/>
        <v>0</v>
      </c>
      <c r="CS83" s="63">
        <f t="shared" si="146"/>
        <v>0</v>
      </c>
      <c r="CT83" s="63">
        <f t="shared" si="147"/>
        <v>0</v>
      </c>
      <c r="CU83" s="63">
        <f t="shared" si="148"/>
        <v>0</v>
      </c>
      <c r="CV83" s="63">
        <f t="shared" si="149"/>
        <v>0</v>
      </c>
      <c r="CW83" s="63">
        <f t="shared" si="150"/>
        <v>0</v>
      </c>
      <c r="CX83" s="63">
        <f t="shared" si="151"/>
        <v>0</v>
      </c>
    </row>
    <row r="84" spans="1:102" s="38" customFormat="1" ht="26.25" x14ac:dyDescent="0.4">
      <c r="A84" s="187" t="s">
        <v>68</v>
      </c>
      <c r="B84" s="188">
        <v>44698</v>
      </c>
      <c r="C84" s="42"/>
      <c r="D84" s="42"/>
      <c r="E84" s="235"/>
      <c r="F84" s="235"/>
      <c r="G84" s="235"/>
      <c r="H84" s="235"/>
      <c r="I84" s="235"/>
      <c r="J84" s="235"/>
      <c r="K84" s="235"/>
      <c r="L84" s="235"/>
      <c r="M84" s="151"/>
      <c r="N84" s="235"/>
      <c r="O84" s="235"/>
      <c r="P84" s="249"/>
      <c r="Q84" s="235"/>
      <c r="R84" s="235"/>
      <c r="S84" s="235"/>
      <c r="T84" s="235"/>
      <c r="U84" s="235"/>
      <c r="V84" s="249"/>
      <c r="W84" s="116"/>
      <c r="X84" s="116"/>
      <c r="Y84" s="116"/>
      <c r="Z84" s="116"/>
      <c r="AA84" s="116"/>
      <c r="AB84" s="116"/>
      <c r="AC84" s="83"/>
      <c r="AD84" s="235"/>
      <c r="AE84" s="116"/>
      <c r="AF84" s="116"/>
      <c r="AG84" s="116"/>
      <c r="AH84" s="116"/>
      <c r="AI84" s="116"/>
      <c r="AJ84" s="116"/>
      <c r="AK84" s="116"/>
      <c r="AL84" s="116"/>
      <c r="AM84" s="82"/>
      <c r="AN84" s="88"/>
      <c r="AO84" s="42"/>
      <c r="AP84" s="116"/>
      <c r="AQ84" s="116"/>
      <c r="AR84" s="123"/>
      <c r="AS84" s="123"/>
      <c r="AT84" s="123"/>
      <c r="AU84" s="116"/>
      <c r="AV84" s="116"/>
      <c r="AW84" s="116"/>
      <c r="AX84" s="116"/>
      <c r="AY84" s="116"/>
      <c r="AZ84" s="116"/>
      <c r="BA84" s="117"/>
      <c r="BB84" s="117"/>
      <c r="BC84" s="135"/>
      <c r="BD84" s="135"/>
      <c r="BE84" s="135"/>
      <c r="BF84" s="135"/>
      <c r="BG84" s="136"/>
      <c r="BH84" s="135"/>
      <c r="BI84" s="135"/>
      <c r="BJ84" s="135"/>
      <c r="BK84" s="118"/>
      <c r="BM84" s="63">
        <f t="shared" si="114"/>
        <v>0</v>
      </c>
      <c r="BN84" s="63">
        <f t="shared" si="115"/>
        <v>0</v>
      </c>
      <c r="BO84" s="63">
        <f t="shared" si="116"/>
        <v>0</v>
      </c>
      <c r="BP84" s="63">
        <f t="shared" si="117"/>
        <v>0</v>
      </c>
      <c r="BQ84" s="63">
        <f t="shared" si="118"/>
        <v>0</v>
      </c>
      <c r="BR84" s="63">
        <f t="shared" si="119"/>
        <v>0</v>
      </c>
      <c r="BS84" s="63">
        <f t="shared" si="120"/>
        <v>0</v>
      </c>
      <c r="BT84" s="63">
        <f t="shared" si="121"/>
        <v>0</v>
      </c>
      <c r="BU84" s="63">
        <f t="shared" si="122"/>
        <v>0</v>
      </c>
      <c r="BV84" s="63">
        <f t="shared" si="123"/>
        <v>0</v>
      </c>
      <c r="BW84" s="63">
        <f t="shared" si="124"/>
        <v>0</v>
      </c>
      <c r="BX84" s="63">
        <f t="shared" si="125"/>
        <v>0</v>
      </c>
      <c r="BY84" s="63">
        <f t="shared" si="126"/>
        <v>0</v>
      </c>
      <c r="BZ84" s="63">
        <f t="shared" si="127"/>
        <v>0</v>
      </c>
      <c r="CA84" s="63">
        <f t="shared" si="128"/>
        <v>0</v>
      </c>
      <c r="CB84" s="63">
        <f t="shared" si="129"/>
        <v>0</v>
      </c>
      <c r="CC84" s="63">
        <f t="shared" si="130"/>
        <v>0</v>
      </c>
      <c r="CD84" s="63">
        <f t="shared" si="131"/>
        <v>0</v>
      </c>
      <c r="CE84" s="63">
        <f t="shared" si="132"/>
        <v>0</v>
      </c>
      <c r="CF84" s="63">
        <f t="shared" si="133"/>
        <v>0</v>
      </c>
      <c r="CG84" s="63">
        <f t="shared" si="134"/>
        <v>0</v>
      </c>
      <c r="CH84" s="63">
        <f t="shared" si="135"/>
        <v>0</v>
      </c>
      <c r="CI84" s="63">
        <f t="shared" si="136"/>
        <v>0</v>
      </c>
      <c r="CJ84" s="63">
        <f t="shared" si="137"/>
        <v>0</v>
      </c>
      <c r="CK84" s="63">
        <f t="shared" si="138"/>
        <v>0</v>
      </c>
      <c r="CL84" s="63">
        <f t="shared" si="139"/>
        <v>0</v>
      </c>
      <c r="CM84" s="63">
        <f t="shared" si="140"/>
        <v>0</v>
      </c>
      <c r="CN84" s="63">
        <f t="shared" si="141"/>
        <v>0</v>
      </c>
      <c r="CO84" s="63">
        <f t="shared" si="142"/>
        <v>0</v>
      </c>
      <c r="CP84" s="63">
        <f t="shared" si="143"/>
        <v>0</v>
      </c>
      <c r="CQ84" s="63">
        <f t="shared" si="144"/>
        <v>0</v>
      </c>
      <c r="CR84" s="63">
        <f t="shared" si="145"/>
        <v>0</v>
      </c>
      <c r="CS84" s="63">
        <f t="shared" si="146"/>
        <v>0</v>
      </c>
      <c r="CT84" s="63">
        <f t="shared" si="147"/>
        <v>0</v>
      </c>
      <c r="CU84" s="63">
        <f t="shared" si="148"/>
        <v>0</v>
      </c>
      <c r="CV84" s="63">
        <f t="shared" si="149"/>
        <v>0</v>
      </c>
      <c r="CW84" s="63">
        <f t="shared" si="150"/>
        <v>0</v>
      </c>
      <c r="CX84" s="63">
        <f t="shared" si="151"/>
        <v>0</v>
      </c>
    </row>
    <row r="85" spans="1:102" s="38" customFormat="1" ht="26.25" x14ac:dyDescent="0.4">
      <c r="A85" s="187" t="s">
        <v>69</v>
      </c>
      <c r="B85" s="188">
        <v>44699</v>
      </c>
      <c r="C85" s="42"/>
      <c r="D85" s="42"/>
      <c r="E85" s="235"/>
      <c r="F85" s="235"/>
      <c r="G85" s="235"/>
      <c r="H85" s="235"/>
      <c r="I85" s="235"/>
      <c r="J85" s="235"/>
      <c r="K85" s="235"/>
      <c r="L85" s="235"/>
      <c r="M85" s="151"/>
      <c r="N85" s="235"/>
      <c r="O85" s="235"/>
      <c r="P85" s="249"/>
      <c r="Q85" s="235"/>
      <c r="R85" s="235"/>
      <c r="S85" s="235"/>
      <c r="T85" s="235"/>
      <c r="U85" s="235"/>
      <c r="V85" s="249"/>
      <c r="W85" s="116"/>
      <c r="X85" s="116"/>
      <c r="Y85" s="116"/>
      <c r="Z85" s="116"/>
      <c r="AA85" s="116"/>
      <c r="AB85" s="116"/>
      <c r="AC85" s="83"/>
      <c r="AD85" s="235"/>
      <c r="AE85" s="116"/>
      <c r="AF85" s="116"/>
      <c r="AG85" s="116"/>
      <c r="AH85" s="116"/>
      <c r="AI85" s="116"/>
      <c r="AJ85" s="116"/>
      <c r="AK85" s="116"/>
      <c r="AL85" s="116"/>
      <c r="AM85" s="82"/>
      <c r="AN85" s="88"/>
      <c r="AO85" s="42"/>
      <c r="AP85" s="116"/>
      <c r="AQ85" s="116"/>
      <c r="AR85" s="123"/>
      <c r="AS85" s="123"/>
      <c r="AT85" s="123"/>
      <c r="AU85" s="116"/>
      <c r="AV85" s="116"/>
      <c r="AW85" s="116"/>
      <c r="AX85" s="116"/>
      <c r="AY85" s="116"/>
      <c r="AZ85" s="116"/>
      <c r="BA85" s="117"/>
      <c r="BB85" s="117"/>
      <c r="BC85" s="117"/>
      <c r="BD85" s="117"/>
      <c r="BE85" s="117"/>
      <c r="BF85" s="117"/>
      <c r="BG85" s="137"/>
      <c r="BH85" s="117"/>
      <c r="BI85" s="117"/>
      <c r="BJ85" s="117"/>
      <c r="BK85" s="118"/>
      <c r="BM85" s="63">
        <f t="shared" si="114"/>
        <v>0</v>
      </c>
      <c r="BN85" s="63">
        <f t="shared" si="115"/>
        <v>0</v>
      </c>
      <c r="BO85" s="63">
        <f t="shared" si="116"/>
        <v>0</v>
      </c>
      <c r="BP85" s="63">
        <f t="shared" si="117"/>
        <v>0</v>
      </c>
      <c r="BQ85" s="63">
        <f t="shared" si="118"/>
        <v>0</v>
      </c>
      <c r="BR85" s="63">
        <f t="shared" si="119"/>
        <v>0</v>
      </c>
      <c r="BS85" s="63">
        <f t="shared" si="120"/>
        <v>0</v>
      </c>
      <c r="BT85" s="63">
        <f t="shared" si="121"/>
        <v>0</v>
      </c>
      <c r="BU85" s="63">
        <f t="shared" si="122"/>
        <v>0</v>
      </c>
      <c r="BV85" s="63">
        <f t="shared" si="123"/>
        <v>0</v>
      </c>
      <c r="BW85" s="63">
        <f t="shared" si="124"/>
        <v>0</v>
      </c>
      <c r="BX85" s="63">
        <f t="shared" si="125"/>
        <v>0</v>
      </c>
      <c r="BY85" s="63">
        <f t="shared" si="126"/>
        <v>0</v>
      </c>
      <c r="BZ85" s="63">
        <f t="shared" si="127"/>
        <v>0</v>
      </c>
      <c r="CA85" s="63">
        <f t="shared" si="128"/>
        <v>0</v>
      </c>
      <c r="CB85" s="63">
        <f t="shared" si="129"/>
        <v>0</v>
      </c>
      <c r="CC85" s="63">
        <f t="shared" si="130"/>
        <v>0</v>
      </c>
      <c r="CD85" s="63">
        <f t="shared" si="131"/>
        <v>0</v>
      </c>
      <c r="CE85" s="63">
        <f t="shared" si="132"/>
        <v>0</v>
      </c>
      <c r="CF85" s="63">
        <f t="shared" si="133"/>
        <v>0</v>
      </c>
      <c r="CG85" s="63">
        <f t="shared" si="134"/>
        <v>0</v>
      </c>
      <c r="CH85" s="63">
        <f t="shared" si="135"/>
        <v>0</v>
      </c>
      <c r="CI85" s="63">
        <f t="shared" si="136"/>
        <v>0</v>
      </c>
      <c r="CJ85" s="63">
        <f t="shared" si="137"/>
        <v>0</v>
      </c>
      <c r="CK85" s="63">
        <f t="shared" si="138"/>
        <v>0</v>
      </c>
      <c r="CL85" s="63">
        <f t="shared" si="139"/>
        <v>0</v>
      </c>
      <c r="CM85" s="63">
        <f t="shared" si="140"/>
        <v>0</v>
      </c>
      <c r="CN85" s="63">
        <f t="shared" si="141"/>
        <v>0</v>
      </c>
      <c r="CO85" s="63">
        <f t="shared" si="142"/>
        <v>0</v>
      </c>
      <c r="CP85" s="63">
        <f t="shared" si="143"/>
        <v>0</v>
      </c>
      <c r="CQ85" s="63">
        <f t="shared" si="144"/>
        <v>0</v>
      </c>
      <c r="CR85" s="63">
        <f t="shared" si="145"/>
        <v>0</v>
      </c>
      <c r="CS85" s="63">
        <f t="shared" si="146"/>
        <v>0</v>
      </c>
      <c r="CT85" s="63">
        <f t="shared" si="147"/>
        <v>0</v>
      </c>
      <c r="CU85" s="63">
        <f t="shared" si="148"/>
        <v>0</v>
      </c>
      <c r="CV85" s="63">
        <f t="shared" si="149"/>
        <v>0</v>
      </c>
      <c r="CW85" s="63">
        <f t="shared" si="150"/>
        <v>0</v>
      </c>
      <c r="CX85" s="63">
        <f t="shared" si="151"/>
        <v>0</v>
      </c>
    </row>
    <row r="86" spans="1:102" s="38" customFormat="1" ht="26.25" x14ac:dyDescent="0.4">
      <c r="A86" s="187" t="s">
        <v>70</v>
      </c>
      <c r="B86" s="188">
        <v>44700</v>
      </c>
      <c r="C86" s="42"/>
      <c r="D86" s="42"/>
      <c r="E86" s="235"/>
      <c r="F86" s="235"/>
      <c r="G86" s="235"/>
      <c r="H86" s="235"/>
      <c r="I86" s="235"/>
      <c r="J86" s="235"/>
      <c r="K86" s="235"/>
      <c r="L86" s="235"/>
      <c r="M86" s="151"/>
      <c r="N86" s="235"/>
      <c r="O86" s="235"/>
      <c r="P86" s="249"/>
      <c r="Q86" s="235"/>
      <c r="R86" s="235"/>
      <c r="S86" s="235"/>
      <c r="T86" s="235"/>
      <c r="U86" s="235"/>
      <c r="V86" s="249"/>
      <c r="W86" s="116"/>
      <c r="X86" s="116"/>
      <c r="Y86" s="116"/>
      <c r="Z86" s="116"/>
      <c r="AA86" s="116"/>
      <c r="AB86" s="116"/>
      <c r="AC86" s="83"/>
      <c r="AD86" s="235"/>
      <c r="AE86" s="116"/>
      <c r="AF86" s="116"/>
      <c r="AG86" s="116"/>
      <c r="AH86" s="116"/>
      <c r="AI86" s="116"/>
      <c r="AJ86" s="116"/>
      <c r="AK86" s="116"/>
      <c r="AL86" s="116"/>
      <c r="AM86" s="82"/>
      <c r="AN86" s="88"/>
      <c r="AO86" s="42"/>
      <c r="AP86" s="116"/>
      <c r="AQ86" s="116"/>
      <c r="AR86" s="123"/>
      <c r="AS86" s="123"/>
      <c r="AT86" s="123"/>
      <c r="AU86" s="116"/>
      <c r="AV86" s="116"/>
      <c r="AW86" s="116"/>
      <c r="AX86" s="116"/>
      <c r="AY86" s="116"/>
      <c r="AZ86" s="116"/>
      <c r="BA86" s="117"/>
      <c r="BB86" s="117"/>
      <c r="BC86" s="117"/>
      <c r="BD86" s="117"/>
      <c r="BE86" s="117"/>
      <c r="BF86" s="117"/>
      <c r="BG86" s="137"/>
      <c r="BH86" s="117"/>
      <c r="BI86" s="117"/>
      <c r="BJ86" s="117"/>
      <c r="BK86" s="118"/>
      <c r="BM86" s="63">
        <f t="shared" si="114"/>
        <v>0</v>
      </c>
      <c r="BN86" s="63">
        <f t="shared" si="115"/>
        <v>0</v>
      </c>
      <c r="BO86" s="63">
        <f t="shared" si="116"/>
        <v>0</v>
      </c>
      <c r="BP86" s="63">
        <f t="shared" si="117"/>
        <v>0</v>
      </c>
      <c r="BQ86" s="63">
        <f t="shared" si="118"/>
        <v>0</v>
      </c>
      <c r="BR86" s="63">
        <f t="shared" si="119"/>
        <v>0</v>
      </c>
      <c r="BS86" s="63">
        <f t="shared" si="120"/>
        <v>0</v>
      </c>
      <c r="BT86" s="63">
        <f t="shared" si="121"/>
        <v>0</v>
      </c>
      <c r="BU86" s="63">
        <f t="shared" si="122"/>
        <v>0</v>
      </c>
      <c r="BV86" s="63">
        <f t="shared" si="123"/>
        <v>0</v>
      </c>
      <c r="BW86" s="63">
        <f t="shared" si="124"/>
        <v>0</v>
      </c>
      <c r="BX86" s="63">
        <f t="shared" si="125"/>
        <v>0</v>
      </c>
      <c r="BY86" s="63">
        <f t="shared" si="126"/>
        <v>0</v>
      </c>
      <c r="BZ86" s="63">
        <f t="shared" si="127"/>
        <v>0</v>
      </c>
      <c r="CA86" s="63">
        <f t="shared" si="128"/>
        <v>0</v>
      </c>
      <c r="CB86" s="63">
        <f t="shared" si="129"/>
        <v>0</v>
      </c>
      <c r="CC86" s="63">
        <f t="shared" si="130"/>
        <v>0</v>
      </c>
      <c r="CD86" s="63">
        <f t="shared" si="131"/>
        <v>0</v>
      </c>
      <c r="CE86" s="63">
        <f t="shared" si="132"/>
        <v>0</v>
      </c>
      <c r="CF86" s="63">
        <f t="shared" si="133"/>
        <v>0</v>
      </c>
      <c r="CG86" s="63">
        <f t="shared" si="134"/>
        <v>0</v>
      </c>
      <c r="CH86" s="63">
        <f t="shared" si="135"/>
        <v>0</v>
      </c>
      <c r="CI86" s="63">
        <f t="shared" si="136"/>
        <v>0</v>
      </c>
      <c r="CJ86" s="63">
        <f t="shared" si="137"/>
        <v>0</v>
      </c>
      <c r="CK86" s="63">
        <f t="shared" si="138"/>
        <v>0</v>
      </c>
      <c r="CL86" s="63">
        <f t="shared" si="139"/>
        <v>0</v>
      </c>
      <c r="CM86" s="63">
        <f t="shared" si="140"/>
        <v>0</v>
      </c>
      <c r="CN86" s="63">
        <f t="shared" si="141"/>
        <v>0</v>
      </c>
      <c r="CO86" s="63">
        <f t="shared" si="142"/>
        <v>0</v>
      </c>
      <c r="CP86" s="63">
        <f t="shared" si="143"/>
        <v>0</v>
      </c>
      <c r="CQ86" s="63">
        <f t="shared" si="144"/>
        <v>0</v>
      </c>
      <c r="CR86" s="63">
        <f t="shared" si="145"/>
        <v>0</v>
      </c>
      <c r="CS86" s="63">
        <f t="shared" si="146"/>
        <v>0</v>
      </c>
      <c r="CT86" s="63">
        <f t="shared" si="147"/>
        <v>0</v>
      </c>
      <c r="CU86" s="63">
        <f t="shared" si="148"/>
        <v>0</v>
      </c>
      <c r="CV86" s="63">
        <f t="shared" si="149"/>
        <v>0</v>
      </c>
      <c r="CW86" s="63">
        <f t="shared" si="150"/>
        <v>0</v>
      </c>
      <c r="CX86" s="63">
        <f t="shared" si="151"/>
        <v>0</v>
      </c>
    </row>
    <row r="87" spans="1:102" s="38" customFormat="1" ht="26.25" x14ac:dyDescent="0.4">
      <c r="A87" s="187" t="s">
        <v>72</v>
      </c>
      <c r="B87" s="188">
        <v>44701</v>
      </c>
      <c r="C87" s="42"/>
      <c r="D87" s="42"/>
      <c r="E87" s="235"/>
      <c r="F87" s="235"/>
      <c r="G87" s="235"/>
      <c r="H87" s="235"/>
      <c r="I87" s="235"/>
      <c r="J87" s="235"/>
      <c r="K87" s="235"/>
      <c r="L87" s="235"/>
      <c r="M87" s="151"/>
      <c r="N87" s="235"/>
      <c r="O87" s="235"/>
      <c r="P87" s="249"/>
      <c r="Q87" s="235"/>
      <c r="R87" s="235"/>
      <c r="S87" s="235"/>
      <c r="T87" s="235"/>
      <c r="U87" s="235"/>
      <c r="V87" s="249"/>
      <c r="W87" s="116"/>
      <c r="X87" s="116"/>
      <c r="Y87" s="116"/>
      <c r="Z87" s="116"/>
      <c r="AA87" s="116"/>
      <c r="AB87" s="116"/>
      <c r="AC87" s="83"/>
      <c r="AD87" s="235"/>
      <c r="AE87" s="116"/>
      <c r="AF87" s="116"/>
      <c r="AG87" s="116"/>
      <c r="AH87" s="116"/>
      <c r="AI87" s="116"/>
      <c r="AJ87" s="116"/>
      <c r="AK87" s="116"/>
      <c r="AL87" s="116"/>
      <c r="AM87" s="82"/>
      <c r="AN87" s="88"/>
      <c r="AO87" s="42"/>
      <c r="AP87" s="116"/>
      <c r="AQ87" s="116"/>
      <c r="AR87" s="123"/>
      <c r="AS87" s="123"/>
      <c r="AT87" s="123"/>
      <c r="AU87" s="116"/>
      <c r="AV87" s="116"/>
      <c r="AW87" s="116"/>
      <c r="AX87" s="116"/>
      <c r="AY87" s="116"/>
      <c r="AZ87" s="116"/>
      <c r="BA87" s="117"/>
      <c r="BB87" s="117"/>
      <c r="BC87" s="117"/>
      <c r="BD87" s="117"/>
      <c r="BE87" s="117"/>
      <c r="BF87" s="117"/>
      <c r="BG87" s="137"/>
      <c r="BH87" s="117"/>
      <c r="BI87" s="117"/>
      <c r="BJ87" s="117"/>
      <c r="BK87" s="118"/>
      <c r="BM87" s="63">
        <f t="shared" si="114"/>
        <v>0</v>
      </c>
      <c r="BN87" s="63">
        <f t="shared" si="115"/>
        <v>0</v>
      </c>
      <c r="BO87" s="63">
        <f t="shared" si="116"/>
        <v>0</v>
      </c>
      <c r="BP87" s="63">
        <f t="shared" si="117"/>
        <v>0</v>
      </c>
      <c r="BQ87" s="63">
        <f t="shared" si="118"/>
        <v>0</v>
      </c>
      <c r="BR87" s="63">
        <f t="shared" si="119"/>
        <v>0</v>
      </c>
      <c r="BS87" s="63">
        <f t="shared" si="120"/>
        <v>0</v>
      </c>
      <c r="BT87" s="63">
        <f t="shared" si="121"/>
        <v>0</v>
      </c>
      <c r="BU87" s="63">
        <f t="shared" si="122"/>
        <v>0</v>
      </c>
      <c r="BV87" s="63">
        <f t="shared" si="123"/>
        <v>0</v>
      </c>
      <c r="BW87" s="63">
        <f t="shared" si="124"/>
        <v>0</v>
      </c>
      <c r="BX87" s="63">
        <f t="shared" si="125"/>
        <v>0</v>
      </c>
      <c r="BY87" s="63">
        <f t="shared" si="126"/>
        <v>0</v>
      </c>
      <c r="BZ87" s="63">
        <f t="shared" si="127"/>
        <v>0</v>
      </c>
      <c r="CA87" s="63">
        <f t="shared" si="128"/>
        <v>0</v>
      </c>
      <c r="CB87" s="63">
        <f t="shared" si="129"/>
        <v>0</v>
      </c>
      <c r="CC87" s="63">
        <f t="shared" si="130"/>
        <v>0</v>
      </c>
      <c r="CD87" s="63">
        <f t="shared" si="131"/>
        <v>0</v>
      </c>
      <c r="CE87" s="63">
        <f t="shared" si="132"/>
        <v>0</v>
      </c>
      <c r="CF87" s="63">
        <f t="shared" si="133"/>
        <v>0</v>
      </c>
      <c r="CG87" s="63">
        <f t="shared" si="134"/>
        <v>0</v>
      </c>
      <c r="CH87" s="63">
        <f t="shared" si="135"/>
        <v>0</v>
      </c>
      <c r="CI87" s="63">
        <f t="shared" si="136"/>
        <v>0</v>
      </c>
      <c r="CJ87" s="63">
        <f t="shared" si="137"/>
        <v>0</v>
      </c>
      <c r="CK87" s="63">
        <f t="shared" si="138"/>
        <v>0</v>
      </c>
      <c r="CL87" s="63">
        <f t="shared" si="139"/>
        <v>0</v>
      </c>
      <c r="CM87" s="63">
        <f t="shared" si="140"/>
        <v>0</v>
      </c>
      <c r="CN87" s="63">
        <f t="shared" si="141"/>
        <v>0</v>
      </c>
      <c r="CO87" s="63">
        <f t="shared" si="142"/>
        <v>0</v>
      </c>
      <c r="CP87" s="63">
        <f t="shared" si="143"/>
        <v>0</v>
      </c>
      <c r="CQ87" s="63">
        <f t="shared" si="144"/>
        <v>0</v>
      </c>
      <c r="CR87" s="63">
        <f t="shared" si="145"/>
        <v>0</v>
      </c>
      <c r="CS87" s="63">
        <f t="shared" si="146"/>
        <v>0</v>
      </c>
      <c r="CT87" s="63">
        <f t="shared" si="147"/>
        <v>0</v>
      </c>
      <c r="CU87" s="63">
        <f t="shared" si="148"/>
        <v>0</v>
      </c>
      <c r="CV87" s="63">
        <f t="shared" si="149"/>
        <v>0</v>
      </c>
      <c r="CW87" s="63">
        <f t="shared" si="150"/>
        <v>0</v>
      </c>
      <c r="CX87" s="63">
        <f t="shared" si="151"/>
        <v>0</v>
      </c>
    </row>
    <row r="88" spans="1:102" s="38" customFormat="1" ht="26.25" x14ac:dyDescent="0.4">
      <c r="A88" s="187" t="s">
        <v>73</v>
      </c>
      <c r="B88" s="188">
        <v>44702</v>
      </c>
      <c r="C88" s="42"/>
      <c r="D88" s="42"/>
      <c r="E88" s="235"/>
      <c r="F88" s="235"/>
      <c r="G88" s="235"/>
      <c r="H88" s="235"/>
      <c r="I88" s="235"/>
      <c r="J88" s="235"/>
      <c r="K88" s="235"/>
      <c r="L88" s="235"/>
      <c r="M88" s="151"/>
      <c r="N88" s="235"/>
      <c r="O88" s="235"/>
      <c r="P88" s="249"/>
      <c r="Q88" s="235"/>
      <c r="R88" s="235"/>
      <c r="S88" s="235"/>
      <c r="T88" s="235"/>
      <c r="U88" s="235"/>
      <c r="V88" s="249"/>
      <c r="W88" s="116"/>
      <c r="X88" s="116"/>
      <c r="Y88" s="116"/>
      <c r="Z88" s="116"/>
      <c r="AA88" s="116"/>
      <c r="AB88" s="116"/>
      <c r="AC88" s="83"/>
      <c r="AD88" s="235"/>
      <c r="AE88" s="116"/>
      <c r="AF88" s="116"/>
      <c r="AG88" s="116"/>
      <c r="AH88" s="116"/>
      <c r="AI88" s="116"/>
      <c r="AJ88" s="116"/>
      <c r="AK88" s="116"/>
      <c r="AL88" s="116"/>
      <c r="AM88" s="82"/>
      <c r="AN88" s="88"/>
      <c r="AO88" s="42"/>
      <c r="AP88" s="116"/>
      <c r="AQ88" s="116"/>
      <c r="AR88" s="123"/>
      <c r="AS88" s="123"/>
      <c r="AT88" s="123"/>
      <c r="AU88" s="116"/>
      <c r="AV88" s="116"/>
      <c r="AW88" s="116"/>
      <c r="AX88" s="116"/>
      <c r="AY88" s="116"/>
      <c r="AZ88" s="116"/>
      <c r="BA88" s="117"/>
      <c r="BB88" s="117"/>
      <c r="BC88" s="117"/>
      <c r="BD88" s="117"/>
      <c r="BE88" s="117"/>
      <c r="BF88" s="117"/>
      <c r="BG88" s="137"/>
      <c r="BH88" s="117"/>
      <c r="BI88" s="117"/>
      <c r="BJ88" s="117"/>
      <c r="BK88" s="118"/>
      <c r="BM88" s="63">
        <f t="shared" si="114"/>
        <v>0</v>
      </c>
      <c r="BN88" s="63">
        <f t="shared" si="115"/>
        <v>0</v>
      </c>
      <c r="BO88" s="63">
        <f t="shared" si="116"/>
        <v>0</v>
      </c>
      <c r="BP88" s="63">
        <f t="shared" si="117"/>
        <v>0</v>
      </c>
      <c r="BQ88" s="63">
        <f t="shared" si="118"/>
        <v>0</v>
      </c>
      <c r="BR88" s="63">
        <f t="shared" si="119"/>
        <v>0</v>
      </c>
      <c r="BS88" s="63">
        <f t="shared" si="120"/>
        <v>0</v>
      </c>
      <c r="BT88" s="63">
        <f t="shared" si="121"/>
        <v>0</v>
      </c>
      <c r="BU88" s="63">
        <f t="shared" si="122"/>
        <v>0</v>
      </c>
      <c r="BV88" s="63">
        <f t="shared" si="123"/>
        <v>0</v>
      </c>
      <c r="BW88" s="63">
        <f t="shared" si="124"/>
        <v>0</v>
      </c>
      <c r="BX88" s="63">
        <f t="shared" si="125"/>
        <v>0</v>
      </c>
      <c r="BY88" s="63">
        <f t="shared" si="126"/>
        <v>0</v>
      </c>
      <c r="BZ88" s="63">
        <f t="shared" si="127"/>
        <v>0</v>
      </c>
      <c r="CA88" s="63">
        <f t="shared" si="128"/>
        <v>0</v>
      </c>
      <c r="CB88" s="63">
        <f t="shared" si="129"/>
        <v>0</v>
      </c>
      <c r="CC88" s="63">
        <f t="shared" si="130"/>
        <v>0</v>
      </c>
      <c r="CD88" s="63">
        <f t="shared" si="131"/>
        <v>0</v>
      </c>
      <c r="CE88" s="63">
        <f t="shared" si="132"/>
        <v>0</v>
      </c>
      <c r="CF88" s="63">
        <f t="shared" si="133"/>
        <v>0</v>
      </c>
      <c r="CG88" s="63">
        <f t="shared" si="134"/>
        <v>0</v>
      </c>
      <c r="CH88" s="63">
        <f t="shared" si="135"/>
        <v>0</v>
      </c>
      <c r="CI88" s="63">
        <f t="shared" si="136"/>
        <v>0</v>
      </c>
      <c r="CJ88" s="63">
        <f t="shared" si="137"/>
        <v>0</v>
      </c>
      <c r="CK88" s="63">
        <f t="shared" si="138"/>
        <v>0</v>
      </c>
      <c r="CL88" s="63">
        <f t="shared" si="139"/>
        <v>0</v>
      </c>
      <c r="CM88" s="63">
        <f t="shared" si="140"/>
        <v>0</v>
      </c>
      <c r="CN88" s="63">
        <f t="shared" si="141"/>
        <v>0</v>
      </c>
      <c r="CO88" s="63">
        <f t="shared" si="142"/>
        <v>0</v>
      </c>
      <c r="CP88" s="63">
        <f t="shared" si="143"/>
        <v>0</v>
      </c>
      <c r="CQ88" s="63">
        <f t="shared" si="144"/>
        <v>0</v>
      </c>
      <c r="CR88" s="63">
        <f t="shared" si="145"/>
        <v>0</v>
      </c>
      <c r="CS88" s="63">
        <f t="shared" si="146"/>
        <v>0</v>
      </c>
      <c r="CT88" s="63">
        <f t="shared" si="147"/>
        <v>0</v>
      </c>
      <c r="CU88" s="63">
        <f t="shared" si="148"/>
        <v>0</v>
      </c>
      <c r="CV88" s="63">
        <f t="shared" si="149"/>
        <v>0</v>
      </c>
      <c r="CW88" s="63">
        <f t="shared" si="150"/>
        <v>0</v>
      </c>
      <c r="CX88" s="63">
        <f t="shared" si="151"/>
        <v>0</v>
      </c>
    </row>
    <row r="89" spans="1:102" s="5" customFormat="1" ht="26.25" x14ac:dyDescent="0.4">
      <c r="A89" s="185" t="s">
        <v>74</v>
      </c>
      <c r="B89" s="186">
        <v>44703</v>
      </c>
      <c r="C89" s="14"/>
      <c r="D89" s="14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249"/>
      <c r="Q89" s="151"/>
      <c r="R89" s="151"/>
      <c r="S89" s="151"/>
      <c r="T89" s="151"/>
      <c r="U89" s="151"/>
      <c r="V89" s="249"/>
      <c r="W89" s="113"/>
      <c r="X89" s="113"/>
      <c r="Y89" s="113"/>
      <c r="Z89" s="113"/>
      <c r="AA89" s="113"/>
      <c r="AB89" s="113"/>
      <c r="AC89" s="83"/>
      <c r="AD89" s="113"/>
      <c r="AE89" s="113"/>
      <c r="AF89" s="113"/>
      <c r="AG89" s="113"/>
      <c r="AH89" s="113"/>
      <c r="AI89" s="113"/>
      <c r="AJ89" s="113"/>
      <c r="AK89" s="113"/>
      <c r="AL89" s="113"/>
      <c r="AM89" s="82"/>
      <c r="AN89" s="85"/>
      <c r="AO89" s="14"/>
      <c r="AP89" s="138"/>
      <c r="AQ89" s="113"/>
      <c r="AR89" s="124"/>
      <c r="AS89" s="124"/>
      <c r="AT89" s="124"/>
      <c r="AU89" s="113"/>
      <c r="AV89" s="113"/>
      <c r="AW89" s="113"/>
      <c r="AX89" s="113"/>
      <c r="AY89" s="113"/>
      <c r="AZ89" s="113"/>
      <c r="BA89" s="114"/>
      <c r="BB89" s="114"/>
      <c r="BC89" s="114"/>
      <c r="BD89" s="114"/>
      <c r="BE89" s="114"/>
      <c r="BF89" s="114"/>
      <c r="BG89" s="137"/>
      <c r="BH89" s="114"/>
      <c r="BI89" s="114"/>
      <c r="BJ89" s="114"/>
      <c r="BK89" s="115"/>
      <c r="BM89" s="63">
        <f t="shared" si="114"/>
        <v>0</v>
      </c>
      <c r="BN89" s="63">
        <f t="shared" si="115"/>
        <v>0</v>
      </c>
      <c r="BO89" s="63">
        <f t="shared" si="116"/>
        <v>0</v>
      </c>
      <c r="BP89" s="63">
        <f t="shared" si="117"/>
        <v>0</v>
      </c>
      <c r="BQ89" s="63">
        <f t="shared" si="118"/>
        <v>0</v>
      </c>
      <c r="BR89" s="63">
        <f t="shared" si="119"/>
        <v>0</v>
      </c>
      <c r="BS89" s="63">
        <f t="shared" si="120"/>
        <v>0</v>
      </c>
      <c r="BT89" s="63">
        <f t="shared" si="121"/>
        <v>0</v>
      </c>
      <c r="BU89" s="63">
        <f t="shared" si="122"/>
        <v>0</v>
      </c>
      <c r="BV89" s="63">
        <f t="shared" si="123"/>
        <v>0</v>
      </c>
      <c r="BW89" s="63">
        <f t="shared" si="124"/>
        <v>0</v>
      </c>
      <c r="BX89" s="63">
        <f t="shared" si="125"/>
        <v>0</v>
      </c>
      <c r="BY89" s="63">
        <f t="shared" si="126"/>
        <v>0</v>
      </c>
      <c r="BZ89" s="63">
        <f t="shared" si="127"/>
        <v>0</v>
      </c>
      <c r="CA89" s="63">
        <f t="shared" si="128"/>
        <v>0</v>
      </c>
      <c r="CB89" s="63">
        <f t="shared" si="129"/>
        <v>0</v>
      </c>
      <c r="CC89" s="63">
        <f t="shared" si="130"/>
        <v>0</v>
      </c>
      <c r="CD89" s="63">
        <f t="shared" si="131"/>
        <v>0</v>
      </c>
      <c r="CE89" s="63">
        <f t="shared" si="132"/>
        <v>0</v>
      </c>
      <c r="CF89" s="63">
        <f t="shared" si="133"/>
        <v>0</v>
      </c>
      <c r="CG89" s="63">
        <f t="shared" si="134"/>
        <v>0</v>
      </c>
      <c r="CH89" s="63">
        <f t="shared" si="135"/>
        <v>0</v>
      </c>
      <c r="CI89" s="63">
        <f t="shared" si="136"/>
        <v>0</v>
      </c>
      <c r="CJ89" s="63">
        <f t="shared" si="137"/>
        <v>0</v>
      </c>
      <c r="CK89" s="63">
        <f t="shared" si="138"/>
        <v>0</v>
      </c>
      <c r="CL89" s="63">
        <f t="shared" si="139"/>
        <v>0</v>
      </c>
      <c r="CM89" s="63">
        <f t="shared" si="140"/>
        <v>0</v>
      </c>
      <c r="CN89" s="63">
        <f t="shared" si="141"/>
        <v>0</v>
      </c>
      <c r="CO89" s="63">
        <f t="shared" si="142"/>
        <v>0</v>
      </c>
      <c r="CP89" s="63">
        <f t="shared" si="143"/>
        <v>0</v>
      </c>
      <c r="CQ89" s="63">
        <f t="shared" si="144"/>
        <v>0</v>
      </c>
      <c r="CR89" s="63">
        <f t="shared" si="145"/>
        <v>0</v>
      </c>
      <c r="CS89" s="63">
        <f t="shared" si="146"/>
        <v>0</v>
      </c>
      <c r="CT89" s="63">
        <f t="shared" si="147"/>
        <v>0</v>
      </c>
      <c r="CU89" s="63">
        <f t="shared" si="148"/>
        <v>0</v>
      </c>
      <c r="CV89" s="63">
        <f t="shared" si="149"/>
        <v>0</v>
      </c>
      <c r="CW89" s="63">
        <f t="shared" si="150"/>
        <v>0</v>
      </c>
      <c r="CX89" s="63">
        <f t="shared" si="151"/>
        <v>0</v>
      </c>
    </row>
    <row r="90" spans="1:102" ht="78.75" x14ac:dyDescent="0.4">
      <c r="A90" s="183" t="s">
        <v>67</v>
      </c>
      <c r="B90" s="184">
        <v>44704</v>
      </c>
      <c r="C90" s="13"/>
      <c r="D90" s="13"/>
      <c r="E90" s="103"/>
      <c r="F90" s="103"/>
      <c r="G90" s="103"/>
      <c r="H90" s="103"/>
      <c r="I90" s="103"/>
      <c r="J90" s="103"/>
      <c r="K90" s="103"/>
      <c r="L90" s="103"/>
      <c r="M90" s="113"/>
      <c r="N90" s="103"/>
      <c r="O90" s="103"/>
      <c r="P90" s="249"/>
      <c r="Q90" s="102">
        <v>33</v>
      </c>
      <c r="R90" s="198"/>
      <c r="S90" s="198"/>
      <c r="T90" s="198"/>
      <c r="U90" s="198"/>
      <c r="V90" s="249"/>
      <c r="W90" s="103"/>
      <c r="X90" s="103"/>
      <c r="Y90" s="237">
        <v>1077537</v>
      </c>
      <c r="Z90" s="103"/>
      <c r="AA90" s="103"/>
      <c r="AB90" s="103"/>
      <c r="AC90" s="83"/>
      <c r="AD90" s="103"/>
      <c r="AE90" s="103"/>
      <c r="AF90" s="103"/>
      <c r="AG90" s="103"/>
      <c r="AH90" s="237">
        <v>1083777</v>
      </c>
      <c r="AI90" s="103"/>
      <c r="AJ90" s="103"/>
      <c r="AK90" s="103"/>
      <c r="AL90" s="237">
        <v>1082624</v>
      </c>
      <c r="AM90" s="82"/>
      <c r="AN90" s="21"/>
      <c r="AO90" s="13"/>
      <c r="AP90" s="139" t="s">
        <v>78</v>
      </c>
      <c r="AQ90" s="140" t="s">
        <v>79</v>
      </c>
      <c r="AR90" s="141"/>
      <c r="AS90" s="141"/>
      <c r="AT90" s="107"/>
      <c r="AU90" s="103"/>
      <c r="AV90" s="103"/>
      <c r="AW90" s="103"/>
      <c r="AX90" s="103"/>
      <c r="AY90" s="103"/>
      <c r="AZ90" s="103"/>
      <c r="BA90" s="105"/>
      <c r="BB90" s="105"/>
      <c r="BC90" s="105"/>
      <c r="BD90" s="105"/>
      <c r="BE90" s="105"/>
      <c r="BF90" s="105"/>
      <c r="BG90" s="137"/>
      <c r="BH90" s="105"/>
      <c r="BI90" s="105"/>
      <c r="BJ90" s="105"/>
      <c r="BK90" s="111"/>
      <c r="BM90" s="63">
        <f t="shared" si="114"/>
        <v>0</v>
      </c>
      <c r="BN90" s="63">
        <f t="shared" si="115"/>
        <v>0</v>
      </c>
      <c r="BO90" s="63">
        <f t="shared" si="116"/>
        <v>0</v>
      </c>
      <c r="BP90" s="63">
        <f t="shared" si="117"/>
        <v>0</v>
      </c>
      <c r="BQ90" s="63">
        <f t="shared" si="118"/>
        <v>0</v>
      </c>
      <c r="BR90" s="63">
        <f t="shared" si="119"/>
        <v>0</v>
      </c>
      <c r="BS90" s="63">
        <f t="shared" si="120"/>
        <v>0</v>
      </c>
      <c r="BT90" s="63">
        <f t="shared" si="121"/>
        <v>0</v>
      </c>
      <c r="BU90" s="63">
        <f t="shared" si="122"/>
        <v>0</v>
      </c>
      <c r="BV90" s="63">
        <f t="shared" si="123"/>
        <v>0</v>
      </c>
      <c r="BW90" s="63">
        <f t="shared" si="124"/>
        <v>0</v>
      </c>
      <c r="BX90" s="63">
        <f t="shared" si="125"/>
        <v>0</v>
      </c>
      <c r="BY90" s="63">
        <f t="shared" si="126"/>
        <v>0</v>
      </c>
      <c r="BZ90" s="63">
        <f t="shared" si="127"/>
        <v>0</v>
      </c>
      <c r="CA90" s="63">
        <f t="shared" si="128"/>
        <v>0</v>
      </c>
      <c r="CB90" s="63">
        <f t="shared" si="129"/>
        <v>0</v>
      </c>
      <c r="CC90" s="63">
        <f t="shared" si="130"/>
        <v>0</v>
      </c>
      <c r="CD90" s="63">
        <f t="shared" si="131"/>
        <v>0</v>
      </c>
      <c r="CE90" s="63">
        <f t="shared" si="132"/>
        <v>0</v>
      </c>
      <c r="CF90" s="63">
        <f t="shared" si="133"/>
        <v>0</v>
      </c>
      <c r="CG90" s="63">
        <f t="shared" si="134"/>
        <v>0</v>
      </c>
      <c r="CH90" s="63">
        <f t="shared" si="135"/>
        <v>0</v>
      </c>
      <c r="CI90" s="63">
        <f t="shared" si="136"/>
        <v>0</v>
      </c>
      <c r="CJ90" s="63">
        <f t="shared" si="137"/>
        <v>0</v>
      </c>
      <c r="CK90" s="63">
        <f t="shared" si="138"/>
        <v>0</v>
      </c>
      <c r="CL90" s="63">
        <f t="shared" si="139"/>
        <v>0</v>
      </c>
      <c r="CM90" s="63">
        <f t="shared" si="140"/>
        <v>0</v>
      </c>
      <c r="CN90" s="63">
        <f t="shared" si="141"/>
        <v>0</v>
      </c>
      <c r="CO90" s="63">
        <f t="shared" si="142"/>
        <v>0</v>
      </c>
      <c r="CP90" s="63">
        <f t="shared" si="143"/>
        <v>0</v>
      </c>
      <c r="CQ90" s="63">
        <f t="shared" si="144"/>
        <v>0</v>
      </c>
      <c r="CR90" s="63">
        <f t="shared" si="145"/>
        <v>0</v>
      </c>
      <c r="CS90" s="63">
        <f t="shared" si="146"/>
        <v>1</v>
      </c>
      <c r="CT90" s="63">
        <f t="shared" si="147"/>
        <v>0</v>
      </c>
      <c r="CU90" s="63">
        <f t="shared" si="148"/>
        <v>0</v>
      </c>
      <c r="CV90" s="63">
        <f t="shared" si="149"/>
        <v>0</v>
      </c>
      <c r="CW90" s="63">
        <f t="shared" si="150"/>
        <v>0</v>
      </c>
      <c r="CX90" s="63">
        <f t="shared" si="151"/>
        <v>0</v>
      </c>
    </row>
    <row r="91" spans="1:102" ht="78.75" x14ac:dyDescent="0.4">
      <c r="A91" s="183" t="s">
        <v>68</v>
      </c>
      <c r="B91" s="184">
        <v>44705</v>
      </c>
      <c r="C91" s="13"/>
      <c r="D91" s="13"/>
      <c r="E91" s="103"/>
      <c r="F91" s="103"/>
      <c r="G91" s="103"/>
      <c r="H91" s="103"/>
      <c r="I91" s="103"/>
      <c r="J91" s="103"/>
      <c r="K91" s="103"/>
      <c r="L91" s="103"/>
      <c r="M91" s="113"/>
      <c r="N91" s="103"/>
      <c r="O91" s="103"/>
      <c r="P91" s="249"/>
      <c r="Q91" s="102">
        <v>33</v>
      </c>
      <c r="R91" s="198"/>
      <c r="S91" s="198"/>
      <c r="T91" s="198"/>
      <c r="U91" s="198"/>
      <c r="V91" s="249"/>
      <c r="W91" s="103"/>
      <c r="X91" s="103"/>
      <c r="Y91" s="237">
        <v>1077537</v>
      </c>
      <c r="Z91" s="103"/>
      <c r="AA91" s="103"/>
      <c r="AB91" s="103"/>
      <c r="AC91" s="83"/>
      <c r="AD91" s="103"/>
      <c r="AE91" s="103"/>
      <c r="AF91" s="103"/>
      <c r="AG91" s="103"/>
      <c r="AH91" s="237">
        <v>1083777</v>
      </c>
      <c r="AI91" s="103"/>
      <c r="AJ91" s="103"/>
      <c r="AK91" s="103"/>
      <c r="AL91" s="237">
        <v>1082624</v>
      </c>
      <c r="AM91" s="82"/>
      <c r="AN91" s="21"/>
      <c r="AO91" s="13"/>
      <c r="AP91" s="139" t="s">
        <v>80</v>
      </c>
      <c r="AQ91" s="140" t="s">
        <v>81</v>
      </c>
      <c r="AR91" s="141"/>
      <c r="AS91" s="141"/>
      <c r="AT91" s="107"/>
      <c r="AU91" s="103"/>
      <c r="AV91" s="103"/>
      <c r="AW91" s="103"/>
      <c r="AX91" s="103"/>
      <c r="AY91" s="103"/>
      <c r="AZ91" s="103"/>
      <c r="BA91" s="105"/>
      <c r="BB91" s="105"/>
      <c r="BC91" s="105"/>
      <c r="BD91" s="105"/>
      <c r="BE91" s="105"/>
      <c r="BF91" s="105"/>
      <c r="BG91" s="137"/>
      <c r="BH91" s="105"/>
      <c r="BI91" s="105"/>
      <c r="BJ91" s="105"/>
      <c r="BK91" s="111"/>
      <c r="BM91" s="63">
        <f t="shared" si="114"/>
        <v>0</v>
      </c>
      <c r="BN91" s="63">
        <f t="shared" si="115"/>
        <v>0</v>
      </c>
      <c r="BO91" s="63">
        <f t="shared" si="116"/>
        <v>0</v>
      </c>
      <c r="BP91" s="63">
        <f t="shared" si="117"/>
        <v>0</v>
      </c>
      <c r="BQ91" s="63">
        <f t="shared" si="118"/>
        <v>0</v>
      </c>
      <c r="BR91" s="63">
        <f t="shared" si="119"/>
        <v>0</v>
      </c>
      <c r="BS91" s="63">
        <f t="shared" si="120"/>
        <v>0</v>
      </c>
      <c r="BT91" s="63">
        <f t="shared" si="121"/>
        <v>0</v>
      </c>
      <c r="BU91" s="63">
        <f t="shared" si="122"/>
        <v>0</v>
      </c>
      <c r="BV91" s="63">
        <f t="shared" si="123"/>
        <v>0</v>
      </c>
      <c r="BW91" s="63">
        <f t="shared" si="124"/>
        <v>0</v>
      </c>
      <c r="BX91" s="63">
        <f t="shared" si="125"/>
        <v>0</v>
      </c>
      <c r="BY91" s="63">
        <f t="shared" si="126"/>
        <v>0</v>
      </c>
      <c r="BZ91" s="63">
        <f t="shared" si="127"/>
        <v>0</v>
      </c>
      <c r="CA91" s="63">
        <f t="shared" si="128"/>
        <v>0</v>
      </c>
      <c r="CB91" s="63">
        <f t="shared" si="129"/>
        <v>0</v>
      </c>
      <c r="CC91" s="63">
        <f t="shared" si="130"/>
        <v>0</v>
      </c>
      <c r="CD91" s="63">
        <f t="shared" si="131"/>
        <v>0</v>
      </c>
      <c r="CE91" s="63">
        <f t="shared" si="132"/>
        <v>0</v>
      </c>
      <c r="CF91" s="63">
        <f t="shared" si="133"/>
        <v>0</v>
      </c>
      <c r="CG91" s="63">
        <f t="shared" si="134"/>
        <v>0</v>
      </c>
      <c r="CH91" s="63">
        <f t="shared" si="135"/>
        <v>0</v>
      </c>
      <c r="CI91" s="63">
        <f t="shared" si="136"/>
        <v>0</v>
      </c>
      <c r="CJ91" s="63">
        <f t="shared" si="137"/>
        <v>0</v>
      </c>
      <c r="CK91" s="63">
        <f t="shared" si="138"/>
        <v>0</v>
      </c>
      <c r="CL91" s="63">
        <f t="shared" si="139"/>
        <v>0</v>
      </c>
      <c r="CM91" s="63">
        <f t="shared" si="140"/>
        <v>0</v>
      </c>
      <c r="CN91" s="63">
        <f t="shared" si="141"/>
        <v>0</v>
      </c>
      <c r="CO91" s="63">
        <f t="shared" si="142"/>
        <v>0</v>
      </c>
      <c r="CP91" s="63">
        <f t="shared" si="143"/>
        <v>0</v>
      </c>
      <c r="CQ91" s="63">
        <f t="shared" si="144"/>
        <v>0</v>
      </c>
      <c r="CR91" s="63">
        <f t="shared" si="145"/>
        <v>0</v>
      </c>
      <c r="CS91" s="63">
        <f t="shared" si="146"/>
        <v>1</v>
      </c>
      <c r="CT91" s="63">
        <f t="shared" si="147"/>
        <v>0</v>
      </c>
      <c r="CU91" s="63">
        <f t="shared" si="148"/>
        <v>0</v>
      </c>
      <c r="CV91" s="63">
        <f t="shared" si="149"/>
        <v>0</v>
      </c>
      <c r="CW91" s="63">
        <f t="shared" si="150"/>
        <v>0</v>
      </c>
      <c r="CX91" s="63">
        <f t="shared" si="151"/>
        <v>0</v>
      </c>
    </row>
    <row r="92" spans="1:102" ht="78.75" x14ac:dyDescent="0.4">
      <c r="A92" s="183" t="s">
        <v>69</v>
      </c>
      <c r="B92" s="184">
        <v>44706</v>
      </c>
      <c r="C92" s="13"/>
      <c r="D92" s="13"/>
      <c r="E92" s="103"/>
      <c r="F92" s="103"/>
      <c r="G92" s="103"/>
      <c r="H92" s="103"/>
      <c r="I92" s="103"/>
      <c r="J92" s="103"/>
      <c r="K92" s="103"/>
      <c r="L92" s="103"/>
      <c r="M92" s="113"/>
      <c r="N92" s="103"/>
      <c r="O92" s="103"/>
      <c r="P92" s="249"/>
      <c r="Q92" s="102">
        <v>33</v>
      </c>
      <c r="R92" s="198"/>
      <c r="S92" s="198"/>
      <c r="T92" s="198"/>
      <c r="U92" s="198"/>
      <c r="V92" s="249"/>
      <c r="W92" s="103"/>
      <c r="X92" s="103"/>
      <c r="Y92" s="237">
        <v>1077537</v>
      </c>
      <c r="Z92" s="103"/>
      <c r="AA92" s="103"/>
      <c r="AB92" s="103"/>
      <c r="AC92" s="83"/>
      <c r="AD92" s="103"/>
      <c r="AE92" s="103"/>
      <c r="AF92" s="103"/>
      <c r="AG92" s="103"/>
      <c r="AH92" s="237">
        <v>1083777</v>
      </c>
      <c r="AI92" s="103"/>
      <c r="AJ92" s="103"/>
      <c r="AK92" s="103"/>
      <c r="AL92" s="237">
        <v>1082624</v>
      </c>
      <c r="AM92" s="82"/>
      <c r="AN92" s="21"/>
      <c r="AO92" s="13"/>
      <c r="AP92" s="139" t="s">
        <v>82</v>
      </c>
      <c r="AQ92" s="140" t="s">
        <v>83</v>
      </c>
      <c r="AR92" s="142"/>
      <c r="AS92" s="142"/>
      <c r="AT92" s="143"/>
      <c r="AU92" s="144"/>
      <c r="AV92" s="144"/>
      <c r="AW92" s="144"/>
      <c r="AX92" s="144"/>
      <c r="AY92" s="144"/>
      <c r="AZ92" s="103"/>
      <c r="BA92" s="105"/>
      <c r="BB92" s="105"/>
      <c r="BC92" s="105"/>
      <c r="BD92" s="105"/>
      <c r="BE92" s="105"/>
      <c r="BF92" s="105"/>
      <c r="BG92" s="137"/>
      <c r="BH92" s="105"/>
      <c r="BI92" s="105"/>
      <c r="BJ92" s="105"/>
      <c r="BK92" s="111"/>
      <c r="BM92" s="63">
        <f t="shared" si="114"/>
        <v>0</v>
      </c>
      <c r="BN92" s="63">
        <f t="shared" si="115"/>
        <v>0</v>
      </c>
      <c r="BO92" s="63">
        <f t="shared" si="116"/>
        <v>0</v>
      </c>
      <c r="BP92" s="63">
        <f t="shared" si="117"/>
        <v>0</v>
      </c>
      <c r="BQ92" s="63">
        <f t="shared" si="118"/>
        <v>0</v>
      </c>
      <c r="BR92" s="63">
        <f t="shared" si="119"/>
        <v>0</v>
      </c>
      <c r="BS92" s="63">
        <f t="shared" si="120"/>
        <v>0</v>
      </c>
      <c r="BT92" s="63">
        <f t="shared" si="121"/>
        <v>0</v>
      </c>
      <c r="BU92" s="63">
        <f t="shared" si="122"/>
        <v>0</v>
      </c>
      <c r="BV92" s="63">
        <f t="shared" si="123"/>
        <v>0</v>
      </c>
      <c r="BW92" s="63">
        <f t="shared" si="124"/>
        <v>0</v>
      </c>
      <c r="BX92" s="63">
        <f t="shared" si="125"/>
        <v>0</v>
      </c>
      <c r="BY92" s="63">
        <f t="shared" si="126"/>
        <v>0</v>
      </c>
      <c r="BZ92" s="63">
        <f t="shared" si="127"/>
        <v>0</v>
      </c>
      <c r="CA92" s="63">
        <f t="shared" si="128"/>
        <v>0</v>
      </c>
      <c r="CB92" s="63">
        <f t="shared" si="129"/>
        <v>0</v>
      </c>
      <c r="CC92" s="63">
        <f t="shared" si="130"/>
        <v>0</v>
      </c>
      <c r="CD92" s="63">
        <f t="shared" si="131"/>
        <v>0</v>
      </c>
      <c r="CE92" s="63">
        <f t="shared" si="132"/>
        <v>0</v>
      </c>
      <c r="CF92" s="63">
        <f t="shared" si="133"/>
        <v>0</v>
      </c>
      <c r="CG92" s="63">
        <f t="shared" si="134"/>
        <v>0</v>
      </c>
      <c r="CH92" s="63">
        <f t="shared" si="135"/>
        <v>0</v>
      </c>
      <c r="CI92" s="63">
        <f t="shared" si="136"/>
        <v>0</v>
      </c>
      <c r="CJ92" s="63">
        <f t="shared" si="137"/>
        <v>0</v>
      </c>
      <c r="CK92" s="63">
        <f t="shared" si="138"/>
        <v>0</v>
      </c>
      <c r="CL92" s="63">
        <f t="shared" si="139"/>
        <v>0</v>
      </c>
      <c r="CM92" s="63">
        <f t="shared" si="140"/>
        <v>0</v>
      </c>
      <c r="CN92" s="63">
        <f t="shared" si="141"/>
        <v>0</v>
      </c>
      <c r="CO92" s="63">
        <f t="shared" si="142"/>
        <v>0</v>
      </c>
      <c r="CP92" s="63">
        <f t="shared" si="143"/>
        <v>0</v>
      </c>
      <c r="CQ92" s="63">
        <f t="shared" si="144"/>
        <v>0</v>
      </c>
      <c r="CR92" s="63">
        <f t="shared" si="145"/>
        <v>0</v>
      </c>
      <c r="CS92" s="63">
        <f t="shared" si="146"/>
        <v>1</v>
      </c>
      <c r="CT92" s="63">
        <f t="shared" si="147"/>
        <v>0</v>
      </c>
      <c r="CU92" s="63">
        <f t="shared" si="148"/>
        <v>0</v>
      </c>
      <c r="CV92" s="63">
        <f t="shared" si="149"/>
        <v>0</v>
      </c>
      <c r="CW92" s="63">
        <f t="shared" si="150"/>
        <v>0</v>
      </c>
      <c r="CX92" s="63">
        <f t="shared" si="151"/>
        <v>0</v>
      </c>
    </row>
    <row r="93" spans="1:102" ht="26.25" x14ac:dyDescent="0.4">
      <c r="A93" s="183" t="s">
        <v>70</v>
      </c>
      <c r="B93" s="184">
        <v>44707</v>
      </c>
      <c r="C93" s="13"/>
      <c r="D93" s="13"/>
      <c r="E93" s="103"/>
      <c r="F93" s="103"/>
      <c r="G93" s="103"/>
      <c r="H93" s="103"/>
      <c r="I93" s="103"/>
      <c r="J93" s="237" t="s">
        <v>84</v>
      </c>
      <c r="K93" s="103"/>
      <c r="L93" s="103"/>
      <c r="M93" s="113"/>
      <c r="N93" s="103"/>
      <c r="O93" s="103"/>
      <c r="P93" s="249"/>
      <c r="Q93" s="102">
        <v>34</v>
      </c>
      <c r="R93" s="198"/>
      <c r="S93" s="198"/>
      <c r="T93" s="198"/>
      <c r="U93" s="198"/>
      <c r="V93" s="249"/>
      <c r="W93" s="103"/>
      <c r="X93" s="103"/>
      <c r="Y93" s="103"/>
      <c r="Z93" s="103"/>
      <c r="AA93" s="103"/>
      <c r="AB93" s="103"/>
      <c r="AC93" s="83"/>
      <c r="AD93" s="103"/>
      <c r="AE93" s="103"/>
      <c r="AF93" s="103"/>
      <c r="AG93" s="103"/>
      <c r="AH93" s="237">
        <v>1083777</v>
      </c>
      <c r="AI93" s="103"/>
      <c r="AJ93" s="103"/>
      <c r="AK93" s="103"/>
      <c r="AL93" s="103"/>
      <c r="AM93" s="82"/>
      <c r="AN93" s="13"/>
      <c r="AO93" s="84"/>
      <c r="AP93" s="145"/>
      <c r="AQ93" s="145"/>
      <c r="AR93" s="145"/>
      <c r="AS93" s="145"/>
      <c r="AT93" s="103"/>
      <c r="AU93" s="103"/>
      <c r="AV93" s="103"/>
      <c r="AW93" s="103"/>
      <c r="AX93" s="103"/>
      <c r="AY93" s="103"/>
      <c r="AZ93" s="107"/>
      <c r="BA93" s="106"/>
      <c r="BB93" s="105"/>
      <c r="BC93" s="105"/>
      <c r="BD93" s="105"/>
      <c r="BE93" s="105"/>
      <c r="BF93" s="105"/>
      <c r="BG93" s="137"/>
      <c r="BH93" s="105"/>
      <c r="BI93" s="105"/>
      <c r="BJ93" s="105"/>
      <c r="BK93" s="109"/>
      <c r="BM93" s="63">
        <f t="shared" si="114"/>
        <v>0</v>
      </c>
      <c r="BN93" s="63">
        <f t="shared" si="115"/>
        <v>0</v>
      </c>
      <c r="BO93" s="63">
        <f t="shared" si="116"/>
        <v>0</v>
      </c>
      <c r="BP93" s="63">
        <f t="shared" si="117"/>
        <v>0</v>
      </c>
      <c r="BQ93" s="63">
        <f t="shared" si="118"/>
        <v>0</v>
      </c>
      <c r="BR93" s="63">
        <f t="shared" si="119"/>
        <v>0</v>
      </c>
      <c r="BS93" s="63">
        <f t="shared" si="120"/>
        <v>0</v>
      </c>
      <c r="BT93" s="63">
        <f t="shared" si="121"/>
        <v>0</v>
      </c>
      <c r="BU93" s="63">
        <f t="shared" si="122"/>
        <v>0</v>
      </c>
      <c r="BV93" s="63">
        <f t="shared" si="123"/>
        <v>0</v>
      </c>
      <c r="BW93" s="63">
        <f t="shared" si="124"/>
        <v>0</v>
      </c>
      <c r="BX93" s="63">
        <f t="shared" si="125"/>
        <v>0</v>
      </c>
      <c r="BY93" s="63">
        <f t="shared" si="126"/>
        <v>0</v>
      </c>
      <c r="BZ93" s="63">
        <f t="shared" si="127"/>
        <v>0</v>
      </c>
      <c r="CA93" s="63">
        <f t="shared" si="128"/>
        <v>0</v>
      </c>
      <c r="CB93" s="63">
        <f t="shared" si="129"/>
        <v>0</v>
      </c>
      <c r="CC93" s="63">
        <f t="shared" si="130"/>
        <v>0</v>
      </c>
      <c r="CD93" s="63">
        <f t="shared" si="131"/>
        <v>0</v>
      </c>
      <c r="CE93" s="63">
        <f t="shared" si="132"/>
        <v>0</v>
      </c>
      <c r="CF93" s="63">
        <f t="shared" si="133"/>
        <v>0</v>
      </c>
      <c r="CG93" s="63">
        <f t="shared" si="134"/>
        <v>0</v>
      </c>
      <c r="CH93" s="63">
        <f t="shared" si="135"/>
        <v>0</v>
      </c>
      <c r="CI93" s="63">
        <f t="shared" si="136"/>
        <v>0</v>
      </c>
      <c r="CJ93" s="63">
        <f t="shared" si="137"/>
        <v>0</v>
      </c>
      <c r="CK93" s="63">
        <f t="shared" si="138"/>
        <v>0</v>
      </c>
      <c r="CL93" s="63">
        <f t="shared" si="139"/>
        <v>0</v>
      </c>
      <c r="CM93" s="63">
        <f t="shared" si="140"/>
        <v>0</v>
      </c>
      <c r="CN93" s="63">
        <f t="shared" si="141"/>
        <v>0</v>
      </c>
      <c r="CO93" s="63">
        <f t="shared" si="142"/>
        <v>0</v>
      </c>
      <c r="CP93" s="63">
        <f t="shared" si="143"/>
        <v>0</v>
      </c>
      <c r="CQ93" s="63">
        <f t="shared" si="144"/>
        <v>0</v>
      </c>
      <c r="CR93" s="63">
        <f t="shared" si="145"/>
        <v>0</v>
      </c>
      <c r="CS93" s="63">
        <f t="shared" si="146"/>
        <v>0</v>
      </c>
      <c r="CT93" s="63">
        <f t="shared" si="147"/>
        <v>1</v>
      </c>
      <c r="CU93" s="63">
        <f t="shared" si="148"/>
        <v>0</v>
      </c>
      <c r="CV93" s="63">
        <f t="shared" si="149"/>
        <v>0</v>
      </c>
      <c r="CW93" s="63">
        <f t="shared" si="150"/>
        <v>0</v>
      </c>
      <c r="CX93" s="63">
        <f t="shared" si="151"/>
        <v>0</v>
      </c>
    </row>
    <row r="94" spans="1:102" ht="73.5" customHeight="1" x14ac:dyDescent="0.4">
      <c r="A94" s="183" t="s">
        <v>72</v>
      </c>
      <c r="B94" s="184">
        <v>44708</v>
      </c>
      <c r="C94" s="13"/>
      <c r="D94" s="13"/>
      <c r="E94" s="103"/>
      <c r="F94" s="103"/>
      <c r="G94" s="103"/>
      <c r="H94" s="103"/>
      <c r="I94" s="103"/>
      <c r="J94" s="103"/>
      <c r="K94" s="103"/>
      <c r="L94" s="103"/>
      <c r="M94" s="113"/>
      <c r="N94" s="103"/>
      <c r="O94" s="103"/>
      <c r="P94" s="249"/>
      <c r="Q94" s="102">
        <v>34</v>
      </c>
      <c r="R94" s="198"/>
      <c r="S94" s="198"/>
      <c r="T94" s="198"/>
      <c r="U94" s="198"/>
      <c r="V94" s="249"/>
      <c r="W94" s="103"/>
      <c r="X94" s="103"/>
      <c r="Y94" s="103"/>
      <c r="Z94" s="103"/>
      <c r="AA94" s="103"/>
      <c r="AB94" s="103"/>
      <c r="AC94" s="83"/>
      <c r="AD94" s="103"/>
      <c r="AE94" s="103"/>
      <c r="AF94" s="103"/>
      <c r="AG94" s="103"/>
      <c r="AH94" s="237">
        <v>1083777</v>
      </c>
      <c r="AI94" s="103"/>
      <c r="AJ94" s="103"/>
      <c r="AK94" s="103"/>
      <c r="AL94" s="103"/>
      <c r="AM94" s="82"/>
      <c r="AN94" s="13"/>
      <c r="AO94" s="21"/>
      <c r="AP94" s="139" t="s">
        <v>85</v>
      </c>
      <c r="AQ94" s="140" t="s">
        <v>86</v>
      </c>
      <c r="AR94" s="145"/>
      <c r="AS94" s="145"/>
      <c r="AT94" s="103"/>
      <c r="AU94" s="103"/>
      <c r="AV94" s="103"/>
      <c r="AW94" s="103"/>
      <c r="AX94" s="103"/>
      <c r="AY94" s="103"/>
      <c r="AZ94" s="107"/>
      <c r="BA94" s="106"/>
      <c r="BB94" s="105"/>
      <c r="BC94" s="105"/>
      <c r="BD94" s="105"/>
      <c r="BE94" s="105"/>
      <c r="BF94" s="105"/>
      <c r="BG94" s="137"/>
      <c r="BH94" s="105"/>
      <c r="BI94" s="105"/>
      <c r="BJ94" s="105"/>
      <c r="BK94" s="109"/>
      <c r="BM94" s="63">
        <f t="shared" si="114"/>
        <v>0</v>
      </c>
      <c r="BN94" s="63">
        <f t="shared" si="115"/>
        <v>0</v>
      </c>
      <c r="BO94" s="63">
        <f t="shared" si="116"/>
        <v>0</v>
      </c>
      <c r="BP94" s="63">
        <f t="shared" si="117"/>
        <v>0</v>
      </c>
      <c r="BQ94" s="63">
        <f t="shared" si="118"/>
        <v>0</v>
      </c>
      <c r="BR94" s="63">
        <f t="shared" si="119"/>
        <v>0</v>
      </c>
      <c r="BS94" s="63">
        <f t="shared" si="120"/>
        <v>0</v>
      </c>
      <c r="BT94" s="63">
        <f t="shared" si="121"/>
        <v>0</v>
      </c>
      <c r="BU94" s="63">
        <f t="shared" si="122"/>
        <v>0</v>
      </c>
      <c r="BV94" s="63">
        <f t="shared" si="123"/>
        <v>0</v>
      </c>
      <c r="BW94" s="63">
        <f t="shared" si="124"/>
        <v>0</v>
      </c>
      <c r="BX94" s="63">
        <f t="shared" si="125"/>
        <v>0</v>
      </c>
      <c r="BY94" s="63">
        <f t="shared" si="126"/>
        <v>0</v>
      </c>
      <c r="BZ94" s="63">
        <f t="shared" si="127"/>
        <v>0</v>
      </c>
      <c r="CA94" s="63">
        <f t="shared" si="128"/>
        <v>0</v>
      </c>
      <c r="CB94" s="63">
        <f t="shared" si="129"/>
        <v>0</v>
      </c>
      <c r="CC94" s="63">
        <f t="shared" si="130"/>
        <v>0</v>
      </c>
      <c r="CD94" s="63">
        <f t="shared" si="131"/>
        <v>0</v>
      </c>
      <c r="CE94" s="63">
        <f t="shared" si="132"/>
        <v>0</v>
      </c>
      <c r="CF94" s="63">
        <f t="shared" si="133"/>
        <v>0</v>
      </c>
      <c r="CG94" s="63">
        <f t="shared" si="134"/>
        <v>0</v>
      </c>
      <c r="CH94" s="63">
        <f t="shared" si="135"/>
        <v>0</v>
      </c>
      <c r="CI94" s="63">
        <f t="shared" si="136"/>
        <v>0</v>
      </c>
      <c r="CJ94" s="63">
        <f t="shared" si="137"/>
        <v>0</v>
      </c>
      <c r="CK94" s="63">
        <f t="shared" si="138"/>
        <v>0</v>
      </c>
      <c r="CL94" s="63">
        <f t="shared" si="139"/>
        <v>0</v>
      </c>
      <c r="CM94" s="63">
        <f t="shared" si="140"/>
        <v>0</v>
      </c>
      <c r="CN94" s="63">
        <f t="shared" si="141"/>
        <v>0</v>
      </c>
      <c r="CO94" s="63">
        <f t="shared" si="142"/>
        <v>0</v>
      </c>
      <c r="CP94" s="63">
        <f t="shared" si="143"/>
        <v>0</v>
      </c>
      <c r="CQ94" s="63">
        <f t="shared" si="144"/>
        <v>0</v>
      </c>
      <c r="CR94" s="63">
        <f t="shared" si="145"/>
        <v>0</v>
      </c>
      <c r="CS94" s="63">
        <f t="shared" si="146"/>
        <v>0</v>
      </c>
      <c r="CT94" s="63">
        <f t="shared" si="147"/>
        <v>1</v>
      </c>
      <c r="CU94" s="63">
        <f t="shared" si="148"/>
        <v>0</v>
      </c>
      <c r="CV94" s="63">
        <f t="shared" si="149"/>
        <v>0</v>
      </c>
      <c r="CW94" s="63">
        <f t="shared" si="150"/>
        <v>0</v>
      </c>
      <c r="CX94" s="63">
        <f t="shared" si="151"/>
        <v>0</v>
      </c>
    </row>
    <row r="95" spans="1:102" ht="26.25" x14ac:dyDescent="0.4">
      <c r="A95" s="183" t="s">
        <v>73</v>
      </c>
      <c r="B95" s="184">
        <v>44709</v>
      </c>
      <c r="C95" s="13"/>
      <c r="D95" s="13"/>
      <c r="E95" s="103"/>
      <c r="F95" s="103"/>
      <c r="G95" s="103"/>
      <c r="H95" s="103"/>
      <c r="I95" s="103"/>
      <c r="J95" s="103"/>
      <c r="K95" s="103"/>
      <c r="L95" s="103"/>
      <c r="M95" s="113"/>
      <c r="N95" s="103"/>
      <c r="O95" s="103"/>
      <c r="P95" s="249"/>
      <c r="Q95" s="102">
        <v>34</v>
      </c>
      <c r="R95" s="198"/>
      <c r="S95" s="198"/>
      <c r="T95" s="198"/>
      <c r="U95" s="198"/>
      <c r="V95" s="249"/>
      <c r="W95" s="103"/>
      <c r="X95" s="103"/>
      <c r="Y95" s="103"/>
      <c r="Z95" s="103"/>
      <c r="AA95" s="103"/>
      <c r="AB95" s="103"/>
      <c r="AC95" s="83"/>
      <c r="AD95" s="103"/>
      <c r="AE95" s="103"/>
      <c r="AF95" s="103"/>
      <c r="AG95" s="103"/>
      <c r="AH95" s="103"/>
      <c r="AI95" s="103"/>
      <c r="AJ95" s="103"/>
      <c r="AK95" s="103"/>
      <c r="AL95" s="103"/>
      <c r="AM95" s="82"/>
      <c r="AN95" s="13"/>
      <c r="AO95" s="21"/>
      <c r="AP95" s="146"/>
      <c r="AQ95" s="146"/>
      <c r="AR95" s="146"/>
      <c r="AS95" s="146"/>
      <c r="AT95" s="103"/>
      <c r="AU95" s="103"/>
      <c r="AV95" s="103"/>
      <c r="AW95" s="103"/>
      <c r="AX95" s="103"/>
      <c r="AY95" s="103"/>
      <c r="AZ95" s="107"/>
      <c r="BA95" s="106"/>
      <c r="BB95" s="105"/>
      <c r="BC95" s="105"/>
      <c r="BD95" s="105"/>
      <c r="BE95" s="105"/>
      <c r="BF95" s="105"/>
      <c r="BG95" s="137"/>
      <c r="BH95" s="105"/>
      <c r="BI95" s="105"/>
      <c r="BJ95" s="105"/>
      <c r="BK95" s="109"/>
      <c r="BM95" s="63">
        <f t="shared" si="114"/>
        <v>0</v>
      </c>
      <c r="BN95" s="63">
        <f t="shared" si="115"/>
        <v>0</v>
      </c>
      <c r="BO95" s="63">
        <f t="shared" si="116"/>
        <v>0</v>
      </c>
      <c r="BP95" s="63">
        <f t="shared" si="117"/>
        <v>0</v>
      </c>
      <c r="BQ95" s="63">
        <f t="shared" si="118"/>
        <v>0</v>
      </c>
      <c r="BR95" s="63">
        <f t="shared" si="119"/>
        <v>0</v>
      </c>
      <c r="BS95" s="63">
        <f t="shared" si="120"/>
        <v>0</v>
      </c>
      <c r="BT95" s="63">
        <f t="shared" si="121"/>
        <v>0</v>
      </c>
      <c r="BU95" s="63">
        <f t="shared" si="122"/>
        <v>0</v>
      </c>
      <c r="BV95" s="63">
        <f t="shared" si="123"/>
        <v>0</v>
      </c>
      <c r="BW95" s="63">
        <f t="shared" si="124"/>
        <v>0</v>
      </c>
      <c r="BX95" s="63">
        <f t="shared" si="125"/>
        <v>0</v>
      </c>
      <c r="BY95" s="63">
        <f t="shared" si="126"/>
        <v>0</v>
      </c>
      <c r="BZ95" s="63">
        <f t="shared" si="127"/>
        <v>0</v>
      </c>
      <c r="CA95" s="63">
        <f t="shared" si="128"/>
        <v>0</v>
      </c>
      <c r="CB95" s="63">
        <f t="shared" si="129"/>
        <v>0</v>
      </c>
      <c r="CC95" s="63">
        <f t="shared" si="130"/>
        <v>0</v>
      </c>
      <c r="CD95" s="63">
        <f t="shared" si="131"/>
        <v>0</v>
      </c>
      <c r="CE95" s="63">
        <f t="shared" si="132"/>
        <v>0</v>
      </c>
      <c r="CF95" s="63">
        <f t="shared" si="133"/>
        <v>0</v>
      </c>
      <c r="CG95" s="63">
        <f t="shared" si="134"/>
        <v>0</v>
      </c>
      <c r="CH95" s="63">
        <f t="shared" si="135"/>
        <v>0</v>
      </c>
      <c r="CI95" s="63">
        <f t="shared" si="136"/>
        <v>0</v>
      </c>
      <c r="CJ95" s="63">
        <f t="shared" si="137"/>
        <v>0</v>
      </c>
      <c r="CK95" s="63">
        <f t="shared" si="138"/>
        <v>0</v>
      </c>
      <c r="CL95" s="63">
        <f t="shared" si="139"/>
        <v>0</v>
      </c>
      <c r="CM95" s="63">
        <f t="shared" si="140"/>
        <v>0</v>
      </c>
      <c r="CN95" s="63">
        <f t="shared" si="141"/>
        <v>0</v>
      </c>
      <c r="CO95" s="63">
        <f t="shared" si="142"/>
        <v>0</v>
      </c>
      <c r="CP95" s="63">
        <f t="shared" si="143"/>
        <v>0</v>
      </c>
      <c r="CQ95" s="63">
        <f t="shared" si="144"/>
        <v>0</v>
      </c>
      <c r="CR95" s="63">
        <f t="shared" si="145"/>
        <v>0</v>
      </c>
      <c r="CS95" s="63">
        <f t="shared" si="146"/>
        <v>0</v>
      </c>
      <c r="CT95" s="63">
        <f t="shared" si="147"/>
        <v>1</v>
      </c>
      <c r="CU95" s="63">
        <f t="shared" si="148"/>
        <v>0</v>
      </c>
      <c r="CV95" s="63">
        <f t="shared" si="149"/>
        <v>0</v>
      </c>
      <c r="CW95" s="63">
        <f t="shared" si="150"/>
        <v>0</v>
      </c>
      <c r="CX95" s="63">
        <f t="shared" si="151"/>
        <v>0</v>
      </c>
    </row>
    <row r="96" spans="1:102" s="5" customFormat="1" ht="26.25" x14ac:dyDescent="0.4">
      <c r="A96" s="185" t="s">
        <v>74</v>
      </c>
      <c r="B96" s="186">
        <v>44710</v>
      </c>
      <c r="C96" s="14"/>
      <c r="D96" s="14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249"/>
      <c r="Q96" s="151"/>
      <c r="R96" s="151"/>
      <c r="S96" s="151"/>
      <c r="T96" s="151"/>
      <c r="U96" s="151"/>
      <c r="V96" s="249"/>
      <c r="W96" s="113"/>
      <c r="X96" s="113"/>
      <c r="Y96" s="113"/>
      <c r="Z96" s="113"/>
      <c r="AA96" s="113"/>
      <c r="AB96" s="113"/>
      <c r="AC96" s="83"/>
      <c r="AD96" s="14"/>
      <c r="AE96" s="14"/>
      <c r="AF96" s="14"/>
      <c r="AG96" s="14"/>
      <c r="AH96" s="14"/>
      <c r="AI96" s="14"/>
      <c r="AJ96" s="14"/>
      <c r="AK96" s="14"/>
      <c r="AL96" s="14"/>
      <c r="AM96" s="82"/>
      <c r="AN96" s="14"/>
      <c r="AO96" s="85"/>
      <c r="AP96" s="113"/>
      <c r="AQ96" s="113"/>
      <c r="AR96" s="113"/>
      <c r="AS96" s="113"/>
      <c r="AT96" s="113"/>
      <c r="AU96" s="113"/>
      <c r="AV96" s="113"/>
      <c r="AW96" s="113"/>
      <c r="AX96" s="113"/>
      <c r="AY96" s="113"/>
      <c r="AZ96" s="124"/>
      <c r="BA96" s="147"/>
      <c r="BB96" s="114"/>
      <c r="BC96" s="114"/>
      <c r="BD96" s="114"/>
      <c r="BE96" s="114"/>
      <c r="BF96" s="114"/>
      <c r="BG96" s="137"/>
      <c r="BH96" s="114"/>
      <c r="BI96" s="114"/>
      <c r="BJ96" s="114"/>
      <c r="BK96" s="115"/>
      <c r="BM96" s="63">
        <f t="shared" si="114"/>
        <v>0</v>
      </c>
      <c r="BN96" s="63">
        <f t="shared" si="115"/>
        <v>0</v>
      </c>
      <c r="BO96" s="63">
        <f t="shared" si="116"/>
        <v>0</v>
      </c>
      <c r="BP96" s="63">
        <f t="shared" si="117"/>
        <v>0</v>
      </c>
      <c r="BQ96" s="63">
        <f t="shared" si="118"/>
        <v>0</v>
      </c>
      <c r="BR96" s="63">
        <f t="shared" si="119"/>
        <v>0</v>
      </c>
      <c r="BS96" s="63">
        <f t="shared" si="120"/>
        <v>0</v>
      </c>
      <c r="BT96" s="63">
        <f t="shared" si="121"/>
        <v>0</v>
      </c>
      <c r="BU96" s="63">
        <f t="shared" si="122"/>
        <v>0</v>
      </c>
      <c r="BV96" s="63">
        <f t="shared" si="123"/>
        <v>0</v>
      </c>
      <c r="BW96" s="63">
        <f t="shared" si="124"/>
        <v>0</v>
      </c>
      <c r="BX96" s="63">
        <f t="shared" si="125"/>
        <v>0</v>
      </c>
      <c r="BY96" s="63">
        <f t="shared" si="126"/>
        <v>0</v>
      </c>
      <c r="BZ96" s="63">
        <f t="shared" si="127"/>
        <v>0</v>
      </c>
      <c r="CA96" s="63">
        <f t="shared" si="128"/>
        <v>0</v>
      </c>
      <c r="CB96" s="63">
        <f t="shared" si="129"/>
        <v>0</v>
      </c>
      <c r="CC96" s="63">
        <f t="shared" si="130"/>
        <v>0</v>
      </c>
      <c r="CD96" s="63">
        <f t="shared" si="131"/>
        <v>0</v>
      </c>
      <c r="CE96" s="63">
        <f t="shared" si="132"/>
        <v>0</v>
      </c>
      <c r="CF96" s="63">
        <f t="shared" si="133"/>
        <v>0</v>
      </c>
      <c r="CG96" s="63">
        <f t="shared" si="134"/>
        <v>0</v>
      </c>
      <c r="CH96" s="63">
        <f t="shared" si="135"/>
        <v>0</v>
      </c>
      <c r="CI96" s="63">
        <f t="shared" si="136"/>
        <v>0</v>
      </c>
      <c r="CJ96" s="63">
        <f t="shared" si="137"/>
        <v>0</v>
      </c>
      <c r="CK96" s="63">
        <f t="shared" si="138"/>
        <v>0</v>
      </c>
      <c r="CL96" s="63">
        <f t="shared" si="139"/>
        <v>0</v>
      </c>
      <c r="CM96" s="63">
        <f t="shared" si="140"/>
        <v>0</v>
      </c>
      <c r="CN96" s="63">
        <f t="shared" si="141"/>
        <v>0</v>
      </c>
      <c r="CO96" s="63">
        <f t="shared" si="142"/>
        <v>0</v>
      </c>
      <c r="CP96" s="63">
        <f t="shared" si="143"/>
        <v>0</v>
      </c>
      <c r="CQ96" s="63">
        <f t="shared" si="144"/>
        <v>0</v>
      </c>
      <c r="CR96" s="63">
        <f t="shared" si="145"/>
        <v>0</v>
      </c>
      <c r="CS96" s="63">
        <f t="shared" si="146"/>
        <v>0</v>
      </c>
      <c r="CT96" s="63">
        <f t="shared" si="147"/>
        <v>0</v>
      </c>
      <c r="CU96" s="63">
        <f t="shared" si="148"/>
        <v>0</v>
      </c>
      <c r="CV96" s="63">
        <f t="shared" si="149"/>
        <v>0</v>
      </c>
      <c r="CW96" s="63">
        <f t="shared" si="150"/>
        <v>0</v>
      </c>
      <c r="CX96" s="63">
        <f t="shared" si="151"/>
        <v>0</v>
      </c>
    </row>
    <row r="97" spans="1:102" ht="78.75" x14ac:dyDescent="0.4">
      <c r="A97" s="183" t="s">
        <v>67</v>
      </c>
      <c r="B97" s="184">
        <v>44711</v>
      </c>
      <c r="C97" s="13"/>
      <c r="D97" s="13"/>
      <c r="E97" s="103"/>
      <c r="F97" s="103"/>
      <c r="G97" s="103"/>
      <c r="H97" s="103"/>
      <c r="I97" s="103"/>
      <c r="J97" s="103"/>
      <c r="K97" s="103"/>
      <c r="L97" s="103"/>
      <c r="M97" s="113"/>
      <c r="N97" s="103"/>
      <c r="O97" s="103"/>
      <c r="P97" s="249"/>
      <c r="Q97" s="102">
        <v>35</v>
      </c>
      <c r="R97" s="198"/>
      <c r="S97" s="198"/>
      <c r="T97" s="198"/>
      <c r="U97" s="198"/>
      <c r="V97" s="249"/>
      <c r="W97" s="103"/>
      <c r="X97" s="103"/>
      <c r="Y97" s="103"/>
      <c r="Z97" s="103"/>
      <c r="AA97" s="103"/>
      <c r="AB97" s="103"/>
      <c r="AC97" s="83"/>
      <c r="AD97" s="13"/>
      <c r="AE97" s="13"/>
      <c r="AF97" s="13"/>
      <c r="AG97" s="13"/>
      <c r="AH97" s="13"/>
      <c r="AI97" s="13"/>
      <c r="AJ97" s="13"/>
      <c r="AK97" s="13"/>
      <c r="AL97" s="13"/>
      <c r="AM97" s="82"/>
      <c r="AN97" s="13"/>
      <c r="AO97" s="21"/>
      <c r="AP97" s="139" t="s">
        <v>87</v>
      </c>
      <c r="AQ97" s="140" t="s">
        <v>88</v>
      </c>
      <c r="AR97" s="145"/>
      <c r="AS97" s="145"/>
      <c r="AT97" s="103"/>
      <c r="AU97" s="103"/>
      <c r="AV97" s="103"/>
      <c r="AW97" s="103"/>
      <c r="AX97" s="103"/>
      <c r="AY97" s="103"/>
      <c r="AZ97" s="107"/>
      <c r="BA97" s="106"/>
      <c r="BB97" s="105"/>
      <c r="BC97" s="105"/>
      <c r="BD97" s="105"/>
      <c r="BE97" s="105">
        <v>19</v>
      </c>
      <c r="BF97" s="105">
        <v>36</v>
      </c>
      <c r="BG97" s="137"/>
      <c r="BH97" s="105"/>
      <c r="BI97" s="105"/>
      <c r="BJ97" s="105"/>
      <c r="BK97" s="109"/>
      <c r="BM97" s="63">
        <f t="shared" si="114"/>
        <v>0</v>
      </c>
      <c r="BN97" s="63">
        <f t="shared" si="115"/>
        <v>0</v>
      </c>
      <c r="BO97" s="63">
        <f t="shared" si="116"/>
        <v>0</v>
      </c>
      <c r="BP97" s="63">
        <f t="shared" si="117"/>
        <v>0</v>
      </c>
      <c r="BQ97" s="63">
        <f t="shared" si="118"/>
        <v>0</v>
      </c>
      <c r="BR97" s="63">
        <f t="shared" si="119"/>
        <v>0</v>
      </c>
      <c r="BS97" s="63">
        <f t="shared" si="120"/>
        <v>0</v>
      </c>
      <c r="BT97" s="63">
        <f t="shared" si="121"/>
        <v>0</v>
      </c>
      <c r="BU97" s="63">
        <f t="shared" si="122"/>
        <v>0</v>
      </c>
      <c r="BV97" s="63">
        <f t="shared" si="123"/>
        <v>0</v>
      </c>
      <c r="BW97" s="63">
        <f t="shared" si="124"/>
        <v>0</v>
      </c>
      <c r="BX97" s="63">
        <f t="shared" si="125"/>
        <v>0</v>
      </c>
      <c r="BY97" s="63">
        <f t="shared" si="126"/>
        <v>0</v>
      </c>
      <c r="BZ97" s="63">
        <f t="shared" si="127"/>
        <v>0</v>
      </c>
      <c r="CA97" s="63">
        <f t="shared" si="128"/>
        <v>0</v>
      </c>
      <c r="CB97" s="63">
        <f t="shared" si="129"/>
        <v>0</v>
      </c>
      <c r="CC97" s="63">
        <f t="shared" si="130"/>
        <v>0</v>
      </c>
      <c r="CD97" s="63">
        <f t="shared" si="131"/>
        <v>0</v>
      </c>
      <c r="CE97" s="63">
        <f t="shared" si="132"/>
        <v>1</v>
      </c>
      <c r="CF97" s="63">
        <f t="shared" si="133"/>
        <v>0</v>
      </c>
      <c r="CG97" s="63">
        <f t="shared" si="134"/>
        <v>0</v>
      </c>
      <c r="CH97" s="63">
        <f t="shared" si="135"/>
        <v>0</v>
      </c>
      <c r="CI97" s="63">
        <f t="shared" si="136"/>
        <v>0</v>
      </c>
      <c r="CJ97" s="63">
        <f t="shared" si="137"/>
        <v>0</v>
      </c>
      <c r="CK97" s="63">
        <f t="shared" si="138"/>
        <v>0</v>
      </c>
      <c r="CL97" s="63">
        <f t="shared" si="139"/>
        <v>0</v>
      </c>
      <c r="CM97" s="63">
        <f t="shared" si="140"/>
        <v>0</v>
      </c>
      <c r="CN97" s="63">
        <f t="shared" si="141"/>
        <v>0</v>
      </c>
      <c r="CO97" s="63">
        <f t="shared" si="142"/>
        <v>0</v>
      </c>
      <c r="CP97" s="63">
        <f t="shared" si="143"/>
        <v>0</v>
      </c>
      <c r="CQ97" s="63">
        <f t="shared" si="144"/>
        <v>0</v>
      </c>
      <c r="CR97" s="63">
        <f t="shared" si="145"/>
        <v>0</v>
      </c>
      <c r="CS97" s="63">
        <f t="shared" si="146"/>
        <v>0</v>
      </c>
      <c r="CT97" s="63">
        <f t="shared" si="147"/>
        <v>0</v>
      </c>
      <c r="CU97" s="63">
        <f t="shared" si="148"/>
        <v>1</v>
      </c>
      <c r="CV97" s="63">
        <f t="shared" si="149"/>
        <v>1</v>
      </c>
      <c r="CW97" s="63">
        <f t="shared" si="150"/>
        <v>0</v>
      </c>
      <c r="CX97" s="63">
        <f t="shared" si="151"/>
        <v>0</v>
      </c>
    </row>
    <row r="98" spans="1:102" ht="78.75" x14ac:dyDescent="0.25">
      <c r="A98" s="183" t="s">
        <v>68</v>
      </c>
      <c r="B98" s="184">
        <v>44712</v>
      </c>
      <c r="C98" s="13"/>
      <c r="D98" s="13"/>
      <c r="E98" s="103"/>
      <c r="F98" s="103"/>
      <c r="G98" s="103"/>
      <c r="H98" s="103"/>
      <c r="I98" s="103"/>
      <c r="J98" s="103"/>
      <c r="K98" s="103"/>
      <c r="L98" s="103"/>
      <c r="M98" s="113"/>
      <c r="N98" s="103"/>
      <c r="O98" s="103"/>
      <c r="P98" s="249"/>
      <c r="Q98" s="102">
        <v>35</v>
      </c>
      <c r="R98" s="198"/>
      <c r="S98" s="198"/>
      <c r="T98" s="198"/>
      <c r="U98" s="198"/>
      <c r="V98" s="249"/>
      <c r="W98" s="103"/>
      <c r="X98" s="103"/>
      <c r="Y98" s="103"/>
      <c r="Z98" s="103"/>
      <c r="AA98" s="103"/>
      <c r="AB98" s="103"/>
      <c r="AC98" s="83"/>
      <c r="AD98" s="13"/>
      <c r="AE98" s="13"/>
      <c r="AF98" s="13"/>
      <c r="AG98" s="13"/>
      <c r="AH98" s="13"/>
      <c r="AI98" s="13"/>
      <c r="AJ98" s="13"/>
      <c r="AK98" s="13"/>
      <c r="AL98" s="13"/>
      <c r="AM98" s="82"/>
      <c r="AN98" s="13"/>
      <c r="AO98" s="21"/>
      <c r="AP98" s="139" t="s">
        <v>89</v>
      </c>
      <c r="AQ98" s="140" t="s">
        <v>90</v>
      </c>
      <c r="AR98" s="145"/>
      <c r="AS98" s="145"/>
      <c r="AT98" s="103"/>
      <c r="AU98" s="103"/>
      <c r="AV98" s="103"/>
      <c r="AW98" s="103"/>
      <c r="AX98" s="103"/>
      <c r="AY98" s="103"/>
      <c r="AZ98" s="107"/>
      <c r="BA98" s="106"/>
      <c r="BB98" s="105"/>
      <c r="BC98" s="105"/>
      <c r="BD98" s="105"/>
      <c r="BE98" s="105"/>
      <c r="BF98" s="105"/>
      <c r="BG98" s="137"/>
      <c r="BH98" s="105"/>
      <c r="BI98" s="105">
        <v>19</v>
      </c>
      <c r="BJ98" s="105">
        <v>36</v>
      </c>
      <c r="BK98" s="112" t="s">
        <v>71</v>
      </c>
      <c r="BM98" s="63">
        <f t="shared" si="114"/>
        <v>0</v>
      </c>
      <c r="BN98" s="63">
        <f t="shared" si="115"/>
        <v>0</v>
      </c>
      <c r="BO98" s="63">
        <f t="shared" si="116"/>
        <v>0</v>
      </c>
      <c r="BP98" s="63">
        <f t="shared" si="117"/>
        <v>0</v>
      </c>
      <c r="BQ98" s="63">
        <f t="shared" si="118"/>
        <v>0</v>
      </c>
      <c r="BR98" s="63">
        <f t="shared" si="119"/>
        <v>0</v>
      </c>
      <c r="BS98" s="63">
        <f t="shared" si="120"/>
        <v>0</v>
      </c>
      <c r="BT98" s="63">
        <f t="shared" si="121"/>
        <v>0</v>
      </c>
      <c r="BU98" s="63">
        <f t="shared" si="122"/>
        <v>0</v>
      </c>
      <c r="BV98" s="63">
        <f t="shared" si="123"/>
        <v>0</v>
      </c>
      <c r="BW98" s="63">
        <f t="shared" si="124"/>
        <v>0</v>
      </c>
      <c r="BX98" s="63">
        <f t="shared" si="125"/>
        <v>0</v>
      </c>
      <c r="BY98" s="63">
        <f t="shared" si="126"/>
        <v>0</v>
      </c>
      <c r="BZ98" s="63">
        <f t="shared" si="127"/>
        <v>0</v>
      </c>
      <c r="CA98" s="63">
        <f t="shared" si="128"/>
        <v>0</v>
      </c>
      <c r="CB98" s="63">
        <f t="shared" si="129"/>
        <v>0</v>
      </c>
      <c r="CC98" s="63">
        <f t="shared" si="130"/>
        <v>0</v>
      </c>
      <c r="CD98" s="63">
        <f t="shared" si="131"/>
        <v>0</v>
      </c>
      <c r="CE98" s="63">
        <f t="shared" si="132"/>
        <v>1</v>
      </c>
      <c r="CF98" s="63">
        <f t="shared" si="133"/>
        <v>0</v>
      </c>
      <c r="CG98" s="63">
        <f t="shared" si="134"/>
        <v>0</v>
      </c>
      <c r="CH98" s="63">
        <f t="shared" si="135"/>
        <v>0</v>
      </c>
      <c r="CI98" s="63">
        <f t="shared" si="136"/>
        <v>0</v>
      </c>
      <c r="CJ98" s="63">
        <f t="shared" si="137"/>
        <v>0</v>
      </c>
      <c r="CK98" s="63">
        <f t="shared" si="138"/>
        <v>0</v>
      </c>
      <c r="CL98" s="63">
        <f t="shared" si="139"/>
        <v>0</v>
      </c>
      <c r="CM98" s="63">
        <f t="shared" si="140"/>
        <v>0</v>
      </c>
      <c r="CN98" s="63">
        <f t="shared" si="141"/>
        <v>0</v>
      </c>
      <c r="CO98" s="63">
        <f t="shared" si="142"/>
        <v>0</v>
      </c>
      <c r="CP98" s="63">
        <f t="shared" si="143"/>
        <v>0</v>
      </c>
      <c r="CQ98" s="63">
        <f t="shared" si="144"/>
        <v>0</v>
      </c>
      <c r="CR98" s="63">
        <f t="shared" si="145"/>
        <v>0</v>
      </c>
      <c r="CS98" s="63">
        <f t="shared" si="146"/>
        <v>0</v>
      </c>
      <c r="CT98" s="63">
        <f t="shared" si="147"/>
        <v>0</v>
      </c>
      <c r="CU98" s="63">
        <f t="shared" si="148"/>
        <v>1</v>
      </c>
      <c r="CV98" s="63">
        <f t="shared" si="149"/>
        <v>1</v>
      </c>
      <c r="CW98" s="63">
        <f t="shared" si="150"/>
        <v>0</v>
      </c>
      <c r="CX98" s="63">
        <f t="shared" si="151"/>
        <v>0</v>
      </c>
    </row>
    <row r="99" spans="1:102" ht="78.75" x14ac:dyDescent="0.4">
      <c r="A99" s="183" t="s">
        <v>69</v>
      </c>
      <c r="B99" s="184">
        <v>44713</v>
      </c>
      <c r="C99" s="13"/>
      <c r="D99" s="13"/>
      <c r="E99" s="103"/>
      <c r="F99" s="103"/>
      <c r="G99" s="103"/>
      <c r="H99" s="103"/>
      <c r="I99" s="103"/>
      <c r="J99" s="103"/>
      <c r="K99" s="103"/>
      <c r="L99" s="103"/>
      <c r="M99" s="113"/>
      <c r="N99" s="103"/>
      <c r="O99" s="103"/>
      <c r="P99" s="249"/>
      <c r="Q99" s="102">
        <v>35</v>
      </c>
      <c r="R99" s="198"/>
      <c r="S99" s="198"/>
      <c r="T99" s="198"/>
      <c r="U99" s="198"/>
      <c r="V99" s="249"/>
      <c r="W99" s="103"/>
      <c r="X99" s="103"/>
      <c r="Y99" s="103"/>
      <c r="Z99" s="103"/>
      <c r="AA99" s="103"/>
      <c r="AB99" s="103"/>
      <c r="AC99" s="83"/>
      <c r="AD99" s="13"/>
      <c r="AE99" s="13"/>
      <c r="AF99" s="13"/>
      <c r="AG99" s="13"/>
      <c r="AH99" s="13"/>
      <c r="AI99" s="13"/>
      <c r="AJ99" s="13"/>
      <c r="AK99" s="13"/>
      <c r="AL99" s="13"/>
      <c r="AM99" s="82"/>
      <c r="AN99" s="13"/>
      <c r="AO99" s="21"/>
      <c r="AP99" s="139" t="s">
        <v>91</v>
      </c>
      <c r="AQ99" s="140" t="s">
        <v>92</v>
      </c>
      <c r="AR99" s="145"/>
      <c r="AS99" s="145"/>
      <c r="AT99" s="103"/>
      <c r="AU99" s="103"/>
      <c r="AV99" s="103"/>
      <c r="AW99" s="103"/>
      <c r="AX99" s="103"/>
      <c r="AY99" s="144"/>
      <c r="AZ99" s="143"/>
      <c r="BA99" s="148"/>
      <c r="BB99" s="149"/>
      <c r="BC99" s="149"/>
      <c r="BD99" s="149"/>
      <c r="BE99" s="149"/>
      <c r="BF99" s="149"/>
      <c r="BG99" s="150"/>
      <c r="BH99" s="149"/>
      <c r="BI99" s="149"/>
      <c r="BJ99" s="105"/>
      <c r="BK99" s="111"/>
      <c r="BM99" s="63">
        <f t="shared" si="114"/>
        <v>0</v>
      </c>
      <c r="BN99" s="63">
        <f t="shared" si="115"/>
        <v>0</v>
      </c>
      <c r="BO99" s="63">
        <f t="shared" si="116"/>
        <v>0</v>
      </c>
      <c r="BP99" s="63">
        <f t="shared" si="117"/>
        <v>0</v>
      </c>
      <c r="BQ99" s="63">
        <f t="shared" si="118"/>
        <v>0</v>
      </c>
      <c r="BR99" s="63">
        <f t="shared" si="119"/>
        <v>0</v>
      </c>
      <c r="BS99" s="63">
        <f t="shared" si="120"/>
        <v>0</v>
      </c>
      <c r="BT99" s="63">
        <f t="shared" si="121"/>
        <v>0</v>
      </c>
      <c r="BU99" s="63">
        <f t="shared" si="122"/>
        <v>0</v>
      </c>
      <c r="BV99" s="63">
        <f t="shared" si="123"/>
        <v>0</v>
      </c>
      <c r="BW99" s="63">
        <f t="shared" si="124"/>
        <v>0</v>
      </c>
      <c r="BX99" s="63">
        <f t="shared" si="125"/>
        <v>0</v>
      </c>
      <c r="BY99" s="63">
        <f t="shared" si="126"/>
        <v>0</v>
      </c>
      <c r="BZ99" s="63">
        <f t="shared" si="127"/>
        <v>0</v>
      </c>
      <c r="CA99" s="63">
        <f t="shared" si="128"/>
        <v>0</v>
      </c>
      <c r="CB99" s="63">
        <f t="shared" si="129"/>
        <v>0</v>
      </c>
      <c r="CC99" s="63">
        <f t="shared" si="130"/>
        <v>0</v>
      </c>
      <c r="CD99" s="63">
        <f t="shared" si="131"/>
        <v>0</v>
      </c>
      <c r="CE99" s="63">
        <f t="shared" si="132"/>
        <v>0</v>
      </c>
      <c r="CF99" s="63">
        <f t="shared" si="133"/>
        <v>0</v>
      </c>
      <c r="CG99" s="63">
        <f t="shared" si="134"/>
        <v>0</v>
      </c>
      <c r="CH99" s="63">
        <f t="shared" si="135"/>
        <v>0</v>
      </c>
      <c r="CI99" s="63">
        <f t="shared" si="136"/>
        <v>0</v>
      </c>
      <c r="CJ99" s="63">
        <f t="shared" si="137"/>
        <v>0</v>
      </c>
      <c r="CK99" s="63">
        <f t="shared" si="138"/>
        <v>0</v>
      </c>
      <c r="CL99" s="63">
        <f t="shared" si="139"/>
        <v>0</v>
      </c>
      <c r="CM99" s="63">
        <f t="shared" si="140"/>
        <v>0</v>
      </c>
      <c r="CN99" s="63">
        <f t="shared" si="141"/>
        <v>0</v>
      </c>
      <c r="CO99" s="63">
        <f t="shared" si="142"/>
        <v>0</v>
      </c>
      <c r="CP99" s="63">
        <f t="shared" si="143"/>
        <v>0</v>
      </c>
      <c r="CQ99" s="63">
        <f t="shared" si="144"/>
        <v>0</v>
      </c>
      <c r="CR99" s="63">
        <f t="shared" si="145"/>
        <v>0</v>
      </c>
      <c r="CS99" s="63">
        <f t="shared" si="146"/>
        <v>0</v>
      </c>
      <c r="CT99" s="63">
        <f t="shared" si="147"/>
        <v>0</v>
      </c>
      <c r="CU99" s="63">
        <f t="shared" si="148"/>
        <v>1</v>
      </c>
      <c r="CV99" s="63">
        <f t="shared" si="149"/>
        <v>0</v>
      </c>
      <c r="CW99" s="63">
        <f t="shared" si="150"/>
        <v>0</v>
      </c>
      <c r="CX99" s="63">
        <f t="shared" si="151"/>
        <v>0</v>
      </c>
    </row>
    <row r="100" spans="1:102" s="47" customFormat="1" ht="26.25" x14ac:dyDescent="0.4">
      <c r="A100" s="189" t="s">
        <v>70</v>
      </c>
      <c r="B100" s="190">
        <v>44714</v>
      </c>
      <c r="C100" s="48"/>
      <c r="D100" s="48"/>
      <c r="E100" s="119"/>
      <c r="F100" s="119"/>
      <c r="G100" s="119"/>
      <c r="H100" s="119"/>
      <c r="I100" s="119"/>
      <c r="J100" s="119"/>
      <c r="K100" s="119"/>
      <c r="L100" s="119"/>
      <c r="M100" s="113"/>
      <c r="N100" s="119"/>
      <c r="O100" s="119"/>
      <c r="P100" s="249"/>
      <c r="Q100" s="236"/>
      <c r="R100" s="236"/>
      <c r="S100" s="236"/>
      <c r="T100" s="236"/>
      <c r="U100" s="236"/>
      <c r="V100" s="249"/>
      <c r="W100" s="119"/>
      <c r="X100" s="119"/>
      <c r="Y100" s="119"/>
      <c r="Z100" s="119"/>
      <c r="AA100" s="119"/>
      <c r="AB100" s="119"/>
      <c r="AC100" s="83"/>
      <c r="AD100" s="48"/>
      <c r="AE100" s="48"/>
      <c r="AF100" s="48"/>
      <c r="AG100" s="48"/>
      <c r="AH100" s="48"/>
      <c r="AI100" s="48"/>
      <c r="AJ100" s="48"/>
      <c r="AK100" s="48"/>
      <c r="AL100" s="48"/>
      <c r="AM100" s="82"/>
      <c r="AN100" s="48"/>
      <c r="AO100" s="89"/>
      <c r="AP100" s="119"/>
      <c r="AQ100" s="119"/>
      <c r="AR100" s="119"/>
      <c r="AS100" s="119"/>
      <c r="AT100" s="119"/>
      <c r="AU100" s="119"/>
      <c r="AV100" s="120"/>
      <c r="AW100" s="120"/>
      <c r="AX100" s="120"/>
      <c r="AY100" s="119"/>
      <c r="AZ100" s="119"/>
      <c r="BA100" s="120"/>
      <c r="BB100" s="120"/>
      <c r="BC100" s="120"/>
      <c r="BD100" s="120"/>
      <c r="BE100" s="120"/>
      <c r="BF100" s="120"/>
      <c r="BG100" s="137"/>
      <c r="BH100" s="120"/>
      <c r="BI100" s="120"/>
      <c r="BJ100" s="120"/>
      <c r="BK100" s="121"/>
      <c r="BM100" s="63">
        <f t="shared" si="114"/>
        <v>0</v>
      </c>
      <c r="BN100" s="63">
        <f t="shared" si="115"/>
        <v>0</v>
      </c>
      <c r="BO100" s="63">
        <f t="shared" si="116"/>
        <v>0</v>
      </c>
      <c r="BP100" s="63">
        <f t="shared" si="117"/>
        <v>0</v>
      </c>
      <c r="BQ100" s="63">
        <f t="shared" si="118"/>
        <v>0</v>
      </c>
      <c r="BR100" s="63">
        <f t="shared" si="119"/>
        <v>0</v>
      </c>
      <c r="BS100" s="63">
        <f t="shared" si="120"/>
        <v>0</v>
      </c>
      <c r="BT100" s="63">
        <f t="shared" si="121"/>
        <v>0</v>
      </c>
      <c r="BU100" s="63">
        <f t="shared" si="122"/>
        <v>0</v>
      </c>
      <c r="BV100" s="63">
        <f t="shared" si="123"/>
        <v>0</v>
      </c>
      <c r="BW100" s="63">
        <f t="shared" si="124"/>
        <v>0</v>
      </c>
      <c r="BX100" s="63">
        <f t="shared" si="125"/>
        <v>0</v>
      </c>
      <c r="BY100" s="63">
        <f t="shared" si="126"/>
        <v>0</v>
      </c>
      <c r="BZ100" s="63">
        <f t="shared" si="127"/>
        <v>0</v>
      </c>
      <c r="CA100" s="63">
        <f t="shared" si="128"/>
        <v>0</v>
      </c>
      <c r="CB100" s="63">
        <f t="shared" si="129"/>
        <v>0</v>
      </c>
      <c r="CC100" s="63">
        <f t="shared" si="130"/>
        <v>0</v>
      </c>
      <c r="CD100" s="63">
        <f t="shared" si="131"/>
        <v>0</v>
      </c>
      <c r="CE100" s="63">
        <f t="shared" si="132"/>
        <v>0</v>
      </c>
      <c r="CF100" s="63">
        <f t="shared" si="133"/>
        <v>0</v>
      </c>
      <c r="CG100" s="63">
        <f t="shared" si="134"/>
        <v>0</v>
      </c>
      <c r="CH100" s="63">
        <f t="shared" si="135"/>
        <v>0</v>
      </c>
      <c r="CI100" s="63">
        <f t="shared" si="136"/>
        <v>0</v>
      </c>
      <c r="CJ100" s="63">
        <f t="shared" si="137"/>
        <v>0</v>
      </c>
      <c r="CK100" s="63">
        <f t="shared" si="138"/>
        <v>0</v>
      </c>
      <c r="CL100" s="63">
        <f t="shared" si="139"/>
        <v>0</v>
      </c>
      <c r="CM100" s="63">
        <f t="shared" si="140"/>
        <v>0</v>
      </c>
      <c r="CN100" s="63">
        <f t="shared" si="141"/>
        <v>0</v>
      </c>
      <c r="CO100" s="63">
        <f t="shared" si="142"/>
        <v>0</v>
      </c>
      <c r="CP100" s="63">
        <f t="shared" si="143"/>
        <v>0</v>
      </c>
      <c r="CQ100" s="63">
        <f t="shared" si="144"/>
        <v>0</v>
      </c>
      <c r="CR100" s="63">
        <f t="shared" si="145"/>
        <v>0</v>
      </c>
      <c r="CS100" s="63">
        <f t="shared" si="146"/>
        <v>0</v>
      </c>
      <c r="CT100" s="63">
        <f t="shared" si="147"/>
        <v>0</v>
      </c>
      <c r="CU100" s="63">
        <f t="shared" si="148"/>
        <v>0</v>
      </c>
      <c r="CV100" s="63">
        <f t="shared" si="149"/>
        <v>0</v>
      </c>
      <c r="CW100" s="63">
        <f t="shared" si="150"/>
        <v>0</v>
      </c>
      <c r="CX100" s="63">
        <f t="shared" si="151"/>
        <v>0</v>
      </c>
    </row>
    <row r="101" spans="1:102" s="5" customFormat="1" ht="26.25" x14ac:dyDescent="0.4">
      <c r="A101" s="185" t="s">
        <v>72</v>
      </c>
      <c r="B101" s="186">
        <v>44715</v>
      </c>
      <c r="C101" s="14"/>
      <c r="D101" s="14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51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4"/>
      <c r="BH101" s="113"/>
      <c r="BI101" s="113"/>
      <c r="BJ101" s="114"/>
      <c r="BK101" s="115"/>
      <c r="BM101" s="97">
        <f t="shared" si="114"/>
        <v>0</v>
      </c>
      <c r="BN101" s="97">
        <f t="shared" si="115"/>
        <v>0</v>
      </c>
      <c r="BO101" s="97">
        <f t="shared" si="116"/>
        <v>0</v>
      </c>
      <c r="BP101" s="97">
        <f t="shared" si="117"/>
        <v>0</v>
      </c>
      <c r="BQ101" s="97">
        <f t="shared" si="118"/>
        <v>0</v>
      </c>
      <c r="BR101" s="97">
        <f t="shared" si="119"/>
        <v>0</v>
      </c>
      <c r="BS101" s="97">
        <f t="shared" si="120"/>
        <v>0</v>
      </c>
      <c r="BT101" s="97">
        <f t="shared" si="121"/>
        <v>0</v>
      </c>
      <c r="BU101" s="97">
        <f t="shared" si="122"/>
        <v>0</v>
      </c>
      <c r="BV101" s="97">
        <f t="shared" si="123"/>
        <v>0</v>
      </c>
      <c r="BW101" s="97">
        <f t="shared" si="124"/>
        <v>0</v>
      </c>
      <c r="BX101" s="97">
        <f t="shared" si="125"/>
        <v>0</v>
      </c>
      <c r="BY101" s="97">
        <f t="shared" si="126"/>
        <v>0</v>
      </c>
      <c r="BZ101" s="97">
        <f t="shared" si="127"/>
        <v>0</v>
      </c>
      <c r="CA101" s="97">
        <f t="shared" si="128"/>
        <v>0</v>
      </c>
      <c r="CB101" s="97">
        <f t="shared" si="129"/>
        <v>0</v>
      </c>
      <c r="CC101" s="97">
        <f t="shared" si="130"/>
        <v>0</v>
      </c>
      <c r="CD101" s="97">
        <f t="shared" si="131"/>
        <v>0</v>
      </c>
      <c r="CE101" s="97">
        <f t="shared" si="132"/>
        <v>0</v>
      </c>
      <c r="CF101" s="97">
        <f t="shared" si="133"/>
        <v>0</v>
      </c>
      <c r="CG101" s="97">
        <f t="shared" si="134"/>
        <v>0</v>
      </c>
      <c r="CH101" s="97">
        <f t="shared" si="135"/>
        <v>0</v>
      </c>
      <c r="CI101" s="97">
        <f t="shared" si="136"/>
        <v>0</v>
      </c>
      <c r="CJ101" s="97">
        <f t="shared" si="137"/>
        <v>0</v>
      </c>
      <c r="CK101" s="97">
        <f t="shared" si="138"/>
        <v>0</v>
      </c>
      <c r="CL101" s="97">
        <f t="shared" si="139"/>
        <v>0</v>
      </c>
      <c r="CM101" s="97">
        <f t="shared" si="140"/>
        <v>0</v>
      </c>
      <c r="CN101" s="97">
        <f t="shared" si="141"/>
        <v>0</v>
      </c>
      <c r="CO101" s="97">
        <f t="shared" si="142"/>
        <v>0</v>
      </c>
      <c r="CP101" s="97">
        <f t="shared" si="143"/>
        <v>0</v>
      </c>
      <c r="CQ101" s="97">
        <f t="shared" si="144"/>
        <v>0</v>
      </c>
      <c r="CR101" s="97">
        <f t="shared" si="145"/>
        <v>0</v>
      </c>
      <c r="CS101" s="97">
        <f t="shared" si="146"/>
        <v>0</v>
      </c>
      <c r="CT101" s="97">
        <f t="shared" si="147"/>
        <v>0</v>
      </c>
      <c r="CU101" s="97">
        <f t="shared" si="148"/>
        <v>0</v>
      </c>
      <c r="CV101" s="97">
        <f t="shared" si="149"/>
        <v>0</v>
      </c>
      <c r="CW101" s="97">
        <f t="shared" si="150"/>
        <v>0</v>
      </c>
      <c r="CX101" s="97">
        <f t="shared" si="151"/>
        <v>0</v>
      </c>
    </row>
    <row r="102" spans="1:102" ht="26.25" x14ac:dyDescent="0.4">
      <c r="A102" s="183" t="s">
        <v>73</v>
      </c>
      <c r="B102" s="184">
        <v>44716</v>
      </c>
      <c r="C102" s="13"/>
      <c r="D102" s="13"/>
      <c r="E102" s="103"/>
      <c r="F102" s="103"/>
      <c r="G102" s="103"/>
      <c r="H102" s="103"/>
      <c r="I102" s="103"/>
      <c r="J102" s="103"/>
      <c r="K102" s="103"/>
      <c r="L102" s="103"/>
      <c r="M102" s="113"/>
      <c r="N102" s="103"/>
      <c r="O102" s="103"/>
      <c r="P102" s="249"/>
      <c r="Q102" s="102">
        <v>36</v>
      </c>
      <c r="R102" s="252"/>
      <c r="S102" s="198"/>
      <c r="T102" s="198"/>
      <c r="U102" s="198"/>
      <c r="V102" s="249"/>
      <c r="W102" s="103"/>
      <c r="X102" s="103"/>
      <c r="Y102" s="103"/>
      <c r="Z102" s="103"/>
      <c r="AA102" s="103"/>
      <c r="AB102" s="103"/>
      <c r="AC102" s="83"/>
      <c r="AD102" s="13"/>
      <c r="AE102" s="13"/>
      <c r="AF102" s="13"/>
      <c r="AG102" s="13"/>
      <c r="AH102" s="13"/>
      <c r="AI102" s="13"/>
      <c r="AJ102" s="13"/>
      <c r="AK102" s="13"/>
      <c r="AL102" s="13"/>
      <c r="AM102" s="82"/>
      <c r="AN102" s="13"/>
      <c r="AO102" s="13"/>
      <c r="AP102" s="103"/>
      <c r="AQ102" s="103"/>
      <c r="AR102" s="103"/>
      <c r="AS102" s="103"/>
      <c r="AT102" s="103"/>
      <c r="AU102" s="103"/>
      <c r="AV102" s="105"/>
      <c r="AW102" s="105"/>
      <c r="AX102" s="105"/>
      <c r="AY102" s="103"/>
      <c r="AZ102" s="103"/>
      <c r="BA102" s="105"/>
      <c r="BB102" s="105"/>
      <c r="BC102" s="105"/>
      <c r="BD102" s="105"/>
      <c r="BE102" s="105"/>
      <c r="BF102" s="105"/>
      <c r="BG102" s="137"/>
      <c r="BH102" s="105"/>
      <c r="BI102" s="105"/>
      <c r="BJ102" s="105"/>
      <c r="BK102" s="111"/>
      <c r="BM102" s="63">
        <f t="shared" si="114"/>
        <v>0</v>
      </c>
      <c r="BN102" s="63">
        <f t="shared" si="115"/>
        <v>0</v>
      </c>
      <c r="BO102" s="63">
        <f t="shared" si="116"/>
        <v>0</v>
      </c>
      <c r="BP102" s="63">
        <f t="shared" si="117"/>
        <v>0</v>
      </c>
      <c r="BQ102" s="63">
        <f t="shared" si="118"/>
        <v>0</v>
      </c>
      <c r="BR102" s="63">
        <f t="shared" si="119"/>
        <v>0</v>
      </c>
      <c r="BS102" s="63">
        <f t="shared" si="120"/>
        <v>0</v>
      </c>
      <c r="BT102" s="63">
        <f t="shared" si="121"/>
        <v>0</v>
      </c>
      <c r="BU102" s="63">
        <f t="shared" si="122"/>
        <v>0</v>
      </c>
      <c r="BV102" s="63">
        <f t="shared" si="123"/>
        <v>0</v>
      </c>
      <c r="BW102" s="63">
        <f t="shared" si="124"/>
        <v>0</v>
      </c>
      <c r="BX102" s="63">
        <f t="shared" si="125"/>
        <v>0</v>
      </c>
      <c r="BY102" s="63">
        <f t="shared" si="126"/>
        <v>0</v>
      </c>
      <c r="BZ102" s="63">
        <f t="shared" si="127"/>
        <v>0</v>
      </c>
      <c r="CA102" s="63">
        <f t="shared" si="128"/>
        <v>0</v>
      </c>
      <c r="CB102" s="63">
        <f t="shared" si="129"/>
        <v>0</v>
      </c>
      <c r="CC102" s="63">
        <f t="shared" si="130"/>
        <v>0</v>
      </c>
      <c r="CD102" s="63">
        <f t="shared" si="131"/>
        <v>0</v>
      </c>
      <c r="CE102" s="63">
        <f t="shared" si="132"/>
        <v>0</v>
      </c>
      <c r="CF102" s="63">
        <f t="shared" si="133"/>
        <v>0</v>
      </c>
      <c r="CG102" s="63">
        <f t="shared" si="134"/>
        <v>0</v>
      </c>
      <c r="CH102" s="63">
        <f t="shared" si="135"/>
        <v>0</v>
      </c>
      <c r="CI102" s="63">
        <f t="shared" si="136"/>
        <v>0</v>
      </c>
      <c r="CJ102" s="63">
        <f t="shared" si="137"/>
        <v>0</v>
      </c>
      <c r="CK102" s="63">
        <f t="shared" si="138"/>
        <v>0</v>
      </c>
      <c r="CL102" s="63">
        <f t="shared" si="139"/>
        <v>0</v>
      </c>
      <c r="CM102" s="63">
        <f t="shared" si="140"/>
        <v>0</v>
      </c>
      <c r="CN102" s="63">
        <f t="shared" si="141"/>
        <v>0</v>
      </c>
      <c r="CO102" s="63">
        <f t="shared" si="142"/>
        <v>0</v>
      </c>
      <c r="CP102" s="63">
        <f t="shared" si="143"/>
        <v>0</v>
      </c>
      <c r="CQ102" s="63">
        <f t="shared" si="144"/>
        <v>0</v>
      </c>
      <c r="CR102" s="63">
        <f t="shared" si="145"/>
        <v>0</v>
      </c>
      <c r="CS102" s="63">
        <f t="shared" si="146"/>
        <v>0</v>
      </c>
      <c r="CT102" s="63">
        <f t="shared" si="147"/>
        <v>0</v>
      </c>
      <c r="CU102" s="63">
        <f t="shared" si="148"/>
        <v>0</v>
      </c>
      <c r="CV102" s="63">
        <f t="shared" si="149"/>
        <v>1</v>
      </c>
      <c r="CW102" s="63">
        <f t="shared" si="150"/>
        <v>0</v>
      </c>
      <c r="CX102" s="63">
        <f t="shared" si="151"/>
        <v>0</v>
      </c>
    </row>
    <row r="103" spans="1:102" s="5" customFormat="1" ht="26.25" x14ac:dyDescent="0.4">
      <c r="A103" s="185" t="s">
        <v>74</v>
      </c>
      <c r="B103" s="186">
        <v>44717</v>
      </c>
      <c r="C103" s="14"/>
      <c r="D103" s="14"/>
      <c r="E103" s="253"/>
      <c r="F103" s="113"/>
      <c r="G103" s="113"/>
      <c r="H103" s="113"/>
      <c r="I103" s="113"/>
      <c r="J103" s="113"/>
      <c r="K103" s="113"/>
      <c r="L103" s="113"/>
      <c r="M103" s="253"/>
      <c r="N103" s="253"/>
      <c r="O103" s="113"/>
      <c r="P103" s="249"/>
      <c r="Q103" s="151"/>
      <c r="R103" s="254"/>
      <c r="S103" s="151"/>
      <c r="T103" s="151"/>
      <c r="U103" s="151"/>
      <c r="V103" s="249"/>
      <c r="W103" s="113"/>
      <c r="X103" s="113"/>
      <c r="Y103" s="113"/>
      <c r="Z103" s="113"/>
      <c r="AA103" s="113"/>
      <c r="AB103" s="113"/>
      <c r="AC103" s="83"/>
      <c r="AD103" s="14"/>
      <c r="AE103" s="14"/>
      <c r="AF103" s="14"/>
      <c r="AG103" s="14"/>
      <c r="AH103" s="14"/>
      <c r="AI103" s="27"/>
      <c r="AJ103" s="14"/>
      <c r="AK103" s="14"/>
      <c r="AL103" s="14"/>
      <c r="AM103" s="82"/>
      <c r="AN103" s="14"/>
      <c r="AO103" s="85"/>
      <c r="AP103" s="151"/>
      <c r="AQ103" s="113"/>
      <c r="AR103" s="113"/>
      <c r="AS103" s="113"/>
      <c r="AT103" s="113"/>
      <c r="AU103" s="113"/>
      <c r="AV103" s="114"/>
      <c r="AW103" s="114"/>
      <c r="AX103" s="114"/>
      <c r="AY103" s="113"/>
      <c r="AZ103" s="113"/>
      <c r="BA103" s="114"/>
      <c r="BB103" s="114"/>
      <c r="BC103" s="114"/>
      <c r="BD103" s="114"/>
      <c r="BE103" s="114"/>
      <c r="BF103" s="114"/>
      <c r="BG103" s="137"/>
      <c r="BH103" s="114"/>
      <c r="BI103" s="114"/>
      <c r="BJ103" s="114"/>
      <c r="BK103" s="115"/>
      <c r="BM103" s="63">
        <f t="shared" si="114"/>
        <v>0</v>
      </c>
      <c r="BN103" s="63">
        <f t="shared" si="115"/>
        <v>0</v>
      </c>
      <c r="BO103" s="63">
        <f t="shared" si="116"/>
        <v>0</v>
      </c>
      <c r="BP103" s="63">
        <f t="shared" si="117"/>
        <v>0</v>
      </c>
      <c r="BQ103" s="63">
        <f t="shared" si="118"/>
        <v>0</v>
      </c>
      <c r="BR103" s="63">
        <f t="shared" si="119"/>
        <v>0</v>
      </c>
      <c r="BS103" s="63">
        <f t="shared" si="120"/>
        <v>0</v>
      </c>
      <c r="BT103" s="63">
        <f t="shared" si="121"/>
        <v>0</v>
      </c>
      <c r="BU103" s="63">
        <f t="shared" si="122"/>
        <v>0</v>
      </c>
      <c r="BV103" s="63">
        <f t="shared" si="123"/>
        <v>0</v>
      </c>
      <c r="BW103" s="63">
        <f t="shared" si="124"/>
        <v>0</v>
      </c>
      <c r="BX103" s="63">
        <f t="shared" si="125"/>
        <v>0</v>
      </c>
      <c r="BY103" s="63">
        <f t="shared" si="126"/>
        <v>0</v>
      </c>
      <c r="BZ103" s="63">
        <f t="shared" si="127"/>
        <v>0</v>
      </c>
      <c r="CA103" s="63">
        <f t="shared" si="128"/>
        <v>0</v>
      </c>
      <c r="CB103" s="63">
        <f t="shared" si="129"/>
        <v>0</v>
      </c>
      <c r="CC103" s="63">
        <f t="shared" si="130"/>
        <v>0</v>
      </c>
      <c r="CD103" s="63">
        <f t="shared" si="131"/>
        <v>0</v>
      </c>
      <c r="CE103" s="63">
        <f t="shared" si="132"/>
        <v>0</v>
      </c>
      <c r="CF103" s="63">
        <f t="shared" si="133"/>
        <v>0</v>
      </c>
      <c r="CG103" s="63">
        <f t="shared" si="134"/>
        <v>0</v>
      </c>
      <c r="CH103" s="63">
        <f t="shared" si="135"/>
        <v>0</v>
      </c>
      <c r="CI103" s="63">
        <f t="shared" si="136"/>
        <v>0</v>
      </c>
      <c r="CJ103" s="63">
        <f t="shared" si="137"/>
        <v>0</v>
      </c>
      <c r="CK103" s="63">
        <f t="shared" si="138"/>
        <v>0</v>
      </c>
      <c r="CL103" s="63">
        <f t="shared" si="139"/>
        <v>0</v>
      </c>
      <c r="CM103" s="63">
        <f t="shared" si="140"/>
        <v>0</v>
      </c>
      <c r="CN103" s="63">
        <f t="shared" si="141"/>
        <v>0</v>
      </c>
      <c r="CO103" s="63">
        <f t="shared" si="142"/>
        <v>0</v>
      </c>
      <c r="CP103" s="63">
        <f t="shared" si="143"/>
        <v>0</v>
      </c>
      <c r="CQ103" s="63">
        <f t="shared" si="144"/>
        <v>0</v>
      </c>
      <c r="CR103" s="63">
        <f t="shared" si="145"/>
        <v>0</v>
      </c>
      <c r="CS103" s="63">
        <f t="shared" si="146"/>
        <v>0</v>
      </c>
      <c r="CT103" s="63">
        <f t="shared" si="147"/>
        <v>0</v>
      </c>
      <c r="CU103" s="63">
        <f t="shared" si="148"/>
        <v>0</v>
      </c>
      <c r="CV103" s="63">
        <f t="shared" si="149"/>
        <v>0</v>
      </c>
      <c r="CW103" s="63">
        <f t="shared" si="150"/>
        <v>0</v>
      </c>
      <c r="CX103" s="63">
        <f t="shared" si="151"/>
        <v>0</v>
      </c>
    </row>
    <row r="104" spans="1:102" ht="70.5" customHeight="1" x14ac:dyDescent="0.4">
      <c r="A104" s="183" t="s">
        <v>67</v>
      </c>
      <c r="B104" s="184">
        <v>44718</v>
      </c>
      <c r="C104" s="13"/>
      <c r="D104" s="13"/>
      <c r="E104" s="255"/>
      <c r="F104" s="103"/>
      <c r="G104" s="103"/>
      <c r="H104" s="103"/>
      <c r="I104" s="103"/>
      <c r="J104" s="103"/>
      <c r="K104" s="103"/>
      <c r="L104" s="103"/>
      <c r="M104" s="253"/>
      <c r="N104" s="255"/>
      <c r="O104" s="103"/>
      <c r="P104" s="249"/>
      <c r="Q104" s="102">
        <v>36</v>
      </c>
      <c r="R104" s="252"/>
      <c r="S104" s="198"/>
      <c r="T104" s="198"/>
      <c r="U104" s="198"/>
      <c r="V104" s="249"/>
      <c r="W104" s="103"/>
      <c r="X104" s="103"/>
      <c r="Y104" s="103"/>
      <c r="Z104" s="103"/>
      <c r="AA104" s="103"/>
      <c r="AB104" s="103"/>
      <c r="AC104" s="83"/>
      <c r="AD104" s="13"/>
      <c r="AE104" s="13"/>
      <c r="AF104" s="13"/>
      <c r="AG104" s="13"/>
      <c r="AH104" s="13"/>
      <c r="AI104" s="26"/>
      <c r="AJ104" s="13"/>
      <c r="AK104" s="13"/>
      <c r="AL104" s="13"/>
      <c r="AM104" s="82"/>
      <c r="AN104" s="13"/>
      <c r="AO104" s="21"/>
      <c r="AP104" s="139" t="s">
        <v>93</v>
      </c>
      <c r="AQ104" s="140" t="s">
        <v>94</v>
      </c>
      <c r="AR104" s="145"/>
      <c r="AS104" s="145"/>
      <c r="AT104" s="103"/>
      <c r="AU104" s="103"/>
      <c r="AV104" s="105"/>
      <c r="AW104" s="105"/>
      <c r="AX104" s="105"/>
      <c r="AY104" s="103"/>
      <c r="AZ104" s="103"/>
      <c r="BA104" s="105"/>
      <c r="BB104" s="105"/>
      <c r="BC104" s="105"/>
      <c r="BD104" s="105"/>
      <c r="BE104" s="105"/>
      <c r="BF104" s="105"/>
      <c r="BG104" s="137"/>
      <c r="BH104" s="105"/>
      <c r="BI104" s="105"/>
      <c r="BJ104" s="105"/>
      <c r="BK104" s="109"/>
      <c r="BM104" s="63">
        <f t="shared" si="114"/>
        <v>0</v>
      </c>
      <c r="BN104" s="63">
        <f t="shared" si="115"/>
        <v>0</v>
      </c>
      <c r="BO104" s="63">
        <f t="shared" si="116"/>
        <v>0</v>
      </c>
      <c r="BP104" s="63">
        <f t="shared" si="117"/>
        <v>0</v>
      </c>
      <c r="BQ104" s="63">
        <f t="shared" si="118"/>
        <v>0</v>
      </c>
      <c r="BR104" s="63">
        <f t="shared" si="119"/>
        <v>0</v>
      </c>
      <c r="BS104" s="63">
        <f t="shared" si="120"/>
        <v>0</v>
      </c>
      <c r="BT104" s="63">
        <f t="shared" si="121"/>
        <v>0</v>
      </c>
      <c r="BU104" s="63">
        <f t="shared" si="122"/>
        <v>0</v>
      </c>
      <c r="BV104" s="63">
        <f t="shared" si="123"/>
        <v>0</v>
      </c>
      <c r="BW104" s="63">
        <f t="shared" si="124"/>
        <v>0</v>
      </c>
      <c r="BX104" s="63">
        <f t="shared" si="125"/>
        <v>0</v>
      </c>
      <c r="BY104" s="63">
        <f t="shared" si="126"/>
        <v>0</v>
      </c>
      <c r="BZ104" s="63">
        <f t="shared" si="127"/>
        <v>0</v>
      </c>
      <c r="CA104" s="63">
        <f t="shared" si="128"/>
        <v>0</v>
      </c>
      <c r="CB104" s="63">
        <f t="shared" si="129"/>
        <v>0</v>
      </c>
      <c r="CC104" s="63">
        <f t="shared" si="130"/>
        <v>0</v>
      </c>
      <c r="CD104" s="63">
        <f t="shared" si="131"/>
        <v>0</v>
      </c>
      <c r="CE104" s="63">
        <f t="shared" si="132"/>
        <v>0</v>
      </c>
      <c r="CF104" s="63">
        <f t="shared" si="133"/>
        <v>0</v>
      </c>
      <c r="CG104" s="63">
        <f t="shared" si="134"/>
        <v>0</v>
      </c>
      <c r="CH104" s="63">
        <f t="shared" si="135"/>
        <v>0</v>
      </c>
      <c r="CI104" s="63">
        <f t="shared" si="136"/>
        <v>0</v>
      </c>
      <c r="CJ104" s="63">
        <f t="shared" si="137"/>
        <v>0</v>
      </c>
      <c r="CK104" s="63">
        <f t="shared" si="138"/>
        <v>0</v>
      </c>
      <c r="CL104" s="63">
        <f t="shared" si="139"/>
        <v>0</v>
      </c>
      <c r="CM104" s="63">
        <f t="shared" si="140"/>
        <v>0</v>
      </c>
      <c r="CN104" s="63">
        <f t="shared" si="141"/>
        <v>0</v>
      </c>
      <c r="CO104" s="63">
        <f t="shared" si="142"/>
        <v>0</v>
      </c>
      <c r="CP104" s="63">
        <f t="shared" si="143"/>
        <v>0</v>
      </c>
      <c r="CQ104" s="63">
        <f t="shared" si="144"/>
        <v>0</v>
      </c>
      <c r="CR104" s="63">
        <f t="shared" si="145"/>
        <v>0</v>
      </c>
      <c r="CS104" s="63">
        <f t="shared" si="146"/>
        <v>0</v>
      </c>
      <c r="CT104" s="63">
        <f t="shared" si="147"/>
        <v>0</v>
      </c>
      <c r="CU104" s="63">
        <f t="shared" si="148"/>
        <v>0</v>
      </c>
      <c r="CV104" s="63">
        <f t="shared" si="149"/>
        <v>1</v>
      </c>
      <c r="CW104" s="63">
        <f t="shared" si="150"/>
        <v>0</v>
      </c>
      <c r="CX104" s="63">
        <f t="shared" si="151"/>
        <v>0</v>
      </c>
    </row>
    <row r="105" spans="1:102" ht="75.75" customHeight="1" x14ac:dyDescent="0.4">
      <c r="A105" s="183" t="s">
        <v>68</v>
      </c>
      <c r="B105" s="184">
        <v>44719</v>
      </c>
      <c r="C105" s="13"/>
      <c r="D105" s="13"/>
      <c r="E105" s="255"/>
      <c r="F105" s="103"/>
      <c r="G105" s="103"/>
      <c r="H105" s="103"/>
      <c r="I105" s="103"/>
      <c r="J105" s="103"/>
      <c r="K105" s="103"/>
      <c r="L105" s="103"/>
      <c r="M105" s="253"/>
      <c r="N105" s="255"/>
      <c r="O105" s="103"/>
      <c r="P105" s="249"/>
      <c r="Q105" s="102">
        <v>37</v>
      </c>
      <c r="R105" s="252"/>
      <c r="S105" s="198"/>
      <c r="T105" s="198"/>
      <c r="U105" s="198"/>
      <c r="V105" s="249"/>
      <c r="W105" s="103"/>
      <c r="X105" s="103"/>
      <c r="Y105" s="103"/>
      <c r="Z105" s="103"/>
      <c r="AA105" s="103"/>
      <c r="AB105" s="103"/>
      <c r="AC105" s="83"/>
      <c r="AD105" s="13"/>
      <c r="AE105" s="13"/>
      <c r="AF105" s="13"/>
      <c r="AG105" s="13"/>
      <c r="AH105" s="13"/>
      <c r="AI105" s="26"/>
      <c r="AJ105" s="13"/>
      <c r="AK105" s="13"/>
      <c r="AL105" s="13"/>
      <c r="AM105" s="82"/>
      <c r="AN105" s="13"/>
      <c r="AO105" s="21"/>
      <c r="AP105" s="139" t="s">
        <v>95</v>
      </c>
      <c r="AQ105" s="140" t="s">
        <v>92</v>
      </c>
      <c r="AR105" s="145"/>
      <c r="AS105" s="145"/>
      <c r="AT105" s="103"/>
      <c r="AU105" s="103"/>
      <c r="AV105" s="105"/>
      <c r="AW105" s="105"/>
      <c r="AX105" s="105"/>
      <c r="AY105" s="103"/>
      <c r="AZ105" s="103"/>
      <c r="BA105" s="105"/>
      <c r="BB105" s="105"/>
      <c r="BC105" s="105"/>
      <c r="BD105" s="105"/>
      <c r="BE105" s="105"/>
      <c r="BF105" s="105"/>
      <c r="BG105" s="137"/>
      <c r="BH105" s="105"/>
      <c r="BI105" s="105"/>
      <c r="BJ105" s="105"/>
      <c r="BK105" s="152"/>
      <c r="BM105" s="63">
        <f t="shared" si="114"/>
        <v>0</v>
      </c>
      <c r="BN105" s="63">
        <f t="shared" si="115"/>
        <v>0</v>
      </c>
      <c r="BO105" s="63">
        <f t="shared" si="116"/>
        <v>0</v>
      </c>
      <c r="BP105" s="63">
        <f t="shared" si="117"/>
        <v>0</v>
      </c>
      <c r="BQ105" s="63">
        <f t="shared" si="118"/>
        <v>0</v>
      </c>
      <c r="BR105" s="63">
        <f t="shared" si="119"/>
        <v>0</v>
      </c>
      <c r="BS105" s="63">
        <f t="shared" si="120"/>
        <v>0</v>
      </c>
      <c r="BT105" s="63">
        <f t="shared" si="121"/>
        <v>0</v>
      </c>
      <c r="BU105" s="63">
        <f t="shared" si="122"/>
        <v>0</v>
      </c>
      <c r="BV105" s="63">
        <f t="shared" si="123"/>
        <v>0</v>
      </c>
      <c r="BW105" s="63">
        <f t="shared" si="124"/>
        <v>0</v>
      </c>
      <c r="BX105" s="63">
        <f t="shared" si="125"/>
        <v>0</v>
      </c>
      <c r="BY105" s="63">
        <f t="shared" si="126"/>
        <v>0</v>
      </c>
      <c r="BZ105" s="63">
        <f t="shared" si="127"/>
        <v>0</v>
      </c>
      <c r="CA105" s="63">
        <f t="shared" si="128"/>
        <v>0</v>
      </c>
      <c r="CB105" s="63">
        <f t="shared" si="129"/>
        <v>0</v>
      </c>
      <c r="CC105" s="63">
        <f t="shared" si="130"/>
        <v>0</v>
      </c>
      <c r="CD105" s="63">
        <f t="shared" si="131"/>
        <v>0</v>
      </c>
      <c r="CE105" s="63">
        <f t="shared" si="132"/>
        <v>0</v>
      </c>
      <c r="CF105" s="63">
        <f t="shared" si="133"/>
        <v>0</v>
      </c>
      <c r="CG105" s="63">
        <f t="shared" si="134"/>
        <v>0</v>
      </c>
      <c r="CH105" s="63">
        <f t="shared" si="135"/>
        <v>0</v>
      </c>
      <c r="CI105" s="63">
        <f t="shared" si="136"/>
        <v>0</v>
      </c>
      <c r="CJ105" s="63">
        <f t="shared" si="137"/>
        <v>0</v>
      </c>
      <c r="CK105" s="63">
        <f t="shared" si="138"/>
        <v>0</v>
      </c>
      <c r="CL105" s="63">
        <f t="shared" si="139"/>
        <v>0</v>
      </c>
      <c r="CM105" s="63">
        <f t="shared" si="140"/>
        <v>0</v>
      </c>
      <c r="CN105" s="63">
        <f t="shared" si="141"/>
        <v>0</v>
      </c>
      <c r="CO105" s="63">
        <f t="shared" si="142"/>
        <v>0</v>
      </c>
      <c r="CP105" s="63">
        <f t="shared" si="143"/>
        <v>0</v>
      </c>
      <c r="CQ105" s="63">
        <f t="shared" si="144"/>
        <v>0</v>
      </c>
      <c r="CR105" s="63">
        <f t="shared" si="145"/>
        <v>0</v>
      </c>
      <c r="CS105" s="63">
        <f t="shared" si="146"/>
        <v>0</v>
      </c>
      <c r="CT105" s="63">
        <f t="shared" si="147"/>
        <v>0</v>
      </c>
      <c r="CU105" s="63">
        <f t="shared" si="148"/>
        <v>0</v>
      </c>
      <c r="CV105" s="63">
        <f t="shared" si="149"/>
        <v>0</v>
      </c>
      <c r="CW105" s="63">
        <f t="shared" si="150"/>
        <v>1</v>
      </c>
      <c r="CX105" s="63">
        <f t="shared" si="151"/>
        <v>0</v>
      </c>
    </row>
    <row r="106" spans="1:102" ht="75" customHeight="1" x14ac:dyDescent="0.4">
      <c r="A106" s="183" t="s">
        <v>69</v>
      </c>
      <c r="B106" s="184">
        <v>44720</v>
      </c>
      <c r="C106" s="13"/>
      <c r="D106" s="13"/>
      <c r="E106" s="255"/>
      <c r="F106" s="103"/>
      <c r="G106" s="103"/>
      <c r="H106" s="103"/>
      <c r="I106" s="103"/>
      <c r="J106" s="103"/>
      <c r="K106" s="103"/>
      <c r="L106" s="103"/>
      <c r="M106" s="113"/>
      <c r="N106" s="103"/>
      <c r="O106" s="103"/>
      <c r="P106" s="249"/>
      <c r="Q106" s="102">
        <v>37</v>
      </c>
      <c r="R106" s="256"/>
      <c r="S106" s="198"/>
      <c r="T106" s="198"/>
      <c r="U106" s="198"/>
      <c r="V106" s="249"/>
      <c r="W106" s="103"/>
      <c r="X106" s="103"/>
      <c r="Y106" s="103"/>
      <c r="Z106" s="103"/>
      <c r="AA106" s="103"/>
      <c r="AB106" s="103"/>
      <c r="AC106" s="83"/>
      <c r="AD106" s="13"/>
      <c r="AE106" s="13"/>
      <c r="AF106" s="13"/>
      <c r="AG106" s="13"/>
      <c r="AH106" s="13"/>
      <c r="AI106" s="13"/>
      <c r="AJ106" s="13"/>
      <c r="AK106" s="13"/>
      <c r="AL106" s="13"/>
      <c r="AM106" s="82"/>
      <c r="AN106" s="13"/>
      <c r="AO106" s="21"/>
      <c r="AP106" s="139" t="s">
        <v>96</v>
      </c>
      <c r="AQ106" s="140" t="s">
        <v>94</v>
      </c>
      <c r="AR106" s="145"/>
      <c r="AS106" s="145"/>
      <c r="AT106" s="103"/>
      <c r="AU106" s="103"/>
      <c r="AV106" s="105"/>
      <c r="AW106" s="105"/>
      <c r="AX106" s="105"/>
      <c r="AY106" s="103"/>
      <c r="AZ106" s="103"/>
      <c r="BA106" s="105"/>
      <c r="BB106" s="105"/>
      <c r="BC106" s="105"/>
      <c r="BD106" s="105"/>
      <c r="BE106" s="105"/>
      <c r="BF106" s="105"/>
      <c r="BG106" s="137"/>
      <c r="BH106" s="105"/>
      <c r="BI106" s="105"/>
      <c r="BJ106" s="105"/>
      <c r="BK106" s="111"/>
      <c r="BM106" s="63">
        <f t="shared" si="114"/>
        <v>0</v>
      </c>
      <c r="BN106" s="63">
        <f t="shared" si="115"/>
        <v>0</v>
      </c>
      <c r="BO106" s="63">
        <f t="shared" si="116"/>
        <v>0</v>
      </c>
      <c r="BP106" s="63">
        <f t="shared" si="117"/>
        <v>0</v>
      </c>
      <c r="BQ106" s="63">
        <f t="shared" si="118"/>
        <v>0</v>
      </c>
      <c r="BR106" s="63">
        <f t="shared" si="119"/>
        <v>0</v>
      </c>
      <c r="BS106" s="63">
        <f t="shared" si="120"/>
        <v>0</v>
      </c>
      <c r="BT106" s="63">
        <f t="shared" si="121"/>
        <v>0</v>
      </c>
      <c r="BU106" s="63">
        <f t="shared" si="122"/>
        <v>0</v>
      </c>
      <c r="BV106" s="63">
        <f t="shared" si="123"/>
        <v>0</v>
      </c>
      <c r="BW106" s="63">
        <f t="shared" si="124"/>
        <v>0</v>
      </c>
      <c r="BX106" s="63">
        <f t="shared" si="125"/>
        <v>0</v>
      </c>
      <c r="BY106" s="63">
        <f t="shared" si="126"/>
        <v>0</v>
      </c>
      <c r="BZ106" s="63">
        <f t="shared" si="127"/>
        <v>0</v>
      </c>
      <c r="CA106" s="63">
        <f t="shared" si="128"/>
        <v>0</v>
      </c>
      <c r="CB106" s="63">
        <f t="shared" si="129"/>
        <v>0</v>
      </c>
      <c r="CC106" s="63">
        <f t="shared" si="130"/>
        <v>0</v>
      </c>
      <c r="CD106" s="63">
        <f t="shared" si="131"/>
        <v>0</v>
      </c>
      <c r="CE106" s="63">
        <f t="shared" si="132"/>
        <v>0</v>
      </c>
      <c r="CF106" s="63">
        <f t="shared" si="133"/>
        <v>0</v>
      </c>
      <c r="CG106" s="63">
        <f t="shared" si="134"/>
        <v>0</v>
      </c>
      <c r="CH106" s="63">
        <f t="shared" si="135"/>
        <v>0</v>
      </c>
      <c r="CI106" s="63">
        <f t="shared" si="136"/>
        <v>0</v>
      </c>
      <c r="CJ106" s="63">
        <f t="shared" si="137"/>
        <v>0</v>
      </c>
      <c r="CK106" s="63">
        <f t="shared" si="138"/>
        <v>0</v>
      </c>
      <c r="CL106" s="63">
        <f t="shared" si="139"/>
        <v>0</v>
      </c>
      <c r="CM106" s="63">
        <f t="shared" si="140"/>
        <v>0</v>
      </c>
      <c r="CN106" s="63">
        <f t="shared" si="141"/>
        <v>0</v>
      </c>
      <c r="CO106" s="63">
        <f t="shared" si="142"/>
        <v>0</v>
      </c>
      <c r="CP106" s="63">
        <f t="shared" si="143"/>
        <v>0</v>
      </c>
      <c r="CQ106" s="63">
        <f t="shared" si="144"/>
        <v>0</v>
      </c>
      <c r="CR106" s="63">
        <f t="shared" si="145"/>
        <v>0</v>
      </c>
      <c r="CS106" s="63">
        <f t="shared" si="146"/>
        <v>0</v>
      </c>
      <c r="CT106" s="63">
        <f t="shared" si="147"/>
        <v>0</v>
      </c>
      <c r="CU106" s="63">
        <f t="shared" si="148"/>
        <v>0</v>
      </c>
      <c r="CV106" s="63">
        <f t="shared" si="149"/>
        <v>0</v>
      </c>
      <c r="CW106" s="63">
        <f t="shared" si="150"/>
        <v>1</v>
      </c>
      <c r="CX106" s="63">
        <f t="shared" si="151"/>
        <v>0</v>
      </c>
    </row>
    <row r="107" spans="1:102" ht="25.15" customHeight="1" x14ac:dyDescent="0.4">
      <c r="A107" s="183" t="s">
        <v>70</v>
      </c>
      <c r="B107" s="184">
        <v>44721</v>
      </c>
      <c r="C107" s="13"/>
      <c r="D107" s="13"/>
      <c r="E107" s="255"/>
      <c r="F107" s="103"/>
      <c r="G107" s="103"/>
      <c r="H107" s="103"/>
      <c r="I107" s="103"/>
      <c r="J107" s="103"/>
      <c r="K107" s="103"/>
      <c r="L107" s="103"/>
      <c r="M107" s="113"/>
      <c r="N107" s="255"/>
      <c r="O107" s="103"/>
      <c r="P107" s="249"/>
      <c r="Q107" s="102">
        <v>37</v>
      </c>
      <c r="R107" s="256"/>
      <c r="S107" s="198"/>
      <c r="T107" s="256"/>
      <c r="U107" s="198"/>
      <c r="V107" s="249"/>
      <c r="W107" s="103"/>
      <c r="X107" s="103"/>
      <c r="Y107" s="257"/>
      <c r="Z107" s="103"/>
      <c r="AA107" s="103"/>
      <c r="AB107" s="103"/>
      <c r="AC107" s="83"/>
      <c r="AD107" s="13"/>
      <c r="AE107" s="13"/>
      <c r="AF107" s="13"/>
      <c r="AG107" s="13"/>
      <c r="AH107" s="13"/>
      <c r="AI107" s="26"/>
      <c r="AJ107" s="13"/>
      <c r="AK107" s="13"/>
      <c r="AL107" s="13"/>
      <c r="AM107" s="82"/>
      <c r="AN107" s="13"/>
      <c r="AO107" s="21"/>
      <c r="AP107" s="101"/>
      <c r="AQ107" s="145"/>
      <c r="AR107" s="145"/>
      <c r="AS107" s="145"/>
      <c r="AT107" s="103"/>
      <c r="AU107" s="103"/>
      <c r="AV107" s="105"/>
      <c r="AW107" s="105"/>
      <c r="AX107" s="105"/>
      <c r="AY107" s="103"/>
      <c r="AZ107" s="103"/>
      <c r="BA107" s="105"/>
      <c r="BB107" s="105"/>
      <c r="BC107" s="105"/>
      <c r="BD107" s="105"/>
      <c r="BE107" s="105"/>
      <c r="BF107" s="105"/>
      <c r="BG107" s="137"/>
      <c r="BH107" s="105"/>
      <c r="BI107" s="105"/>
      <c r="BJ107" s="105"/>
      <c r="BK107" s="109"/>
      <c r="BM107" s="63">
        <f t="shared" si="114"/>
        <v>0</v>
      </c>
      <c r="BN107" s="63">
        <f t="shared" si="115"/>
        <v>0</v>
      </c>
      <c r="BO107" s="63">
        <f t="shared" si="116"/>
        <v>0</v>
      </c>
      <c r="BP107" s="63">
        <f t="shared" si="117"/>
        <v>0</v>
      </c>
      <c r="BQ107" s="63">
        <f t="shared" si="118"/>
        <v>0</v>
      </c>
      <c r="BR107" s="63">
        <f t="shared" si="119"/>
        <v>0</v>
      </c>
      <c r="BS107" s="63">
        <f t="shared" si="120"/>
        <v>0</v>
      </c>
      <c r="BT107" s="63">
        <f t="shared" si="121"/>
        <v>0</v>
      </c>
      <c r="BU107" s="63">
        <f t="shared" si="122"/>
        <v>0</v>
      </c>
      <c r="BV107" s="63">
        <f t="shared" si="123"/>
        <v>0</v>
      </c>
      <c r="BW107" s="63">
        <f t="shared" si="124"/>
        <v>0</v>
      </c>
      <c r="BX107" s="63">
        <f t="shared" si="125"/>
        <v>0</v>
      </c>
      <c r="BY107" s="63">
        <f t="shared" si="126"/>
        <v>0</v>
      </c>
      <c r="BZ107" s="63">
        <f t="shared" si="127"/>
        <v>0</v>
      </c>
      <c r="CA107" s="63">
        <f t="shared" si="128"/>
        <v>0</v>
      </c>
      <c r="CB107" s="63">
        <f t="shared" si="129"/>
        <v>0</v>
      </c>
      <c r="CC107" s="63">
        <f t="shared" si="130"/>
        <v>0</v>
      </c>
      <c r="CD107" s="63">
        <f t="shared" si="131"/>
        <v>0</v>
      </c>
      <c r="CE107" s="63">
        <f t="shared" si="132"/>
        <v>0</v>
      </c>
      <c r="CF107" s="63">
        <f t="shared" si="133"/>
        <v>0</v>
      </c>
      <c r="CG107" s="63">
        <f t="shared" si="134"/>
        <v>0</v>
      </c>
      <c r="CH107" s="63">
        <f t="shared" si="135"/>
        <v>0</v>
      </c>
      <c r="CI107" s="63">
        <f t="shared" si="136"/>
        <v>0</v>
      </c>
      <c r="CJ107" s="63">
        <f t="shared" si="137"/>
        <v>0</v>
      </c>
      <c r="CK107" s="63">
        <f t="shared" si="138"/>
        <v>0</v>
      </c>
      <c r="CL107" s="63">
        <f t="shared" si="139"/>
        <v>0</v>
      </c>
      <c r="CM107" s="63">
        <f t="shared" si="140"/>
        <v>0</v>
      </c>
      <c r="CN107" s="63">
        <f t="shared" si="141"/>
        <v>0</v>
      </c>
      <c r="CO107" s="63">
        <f t="shared" si="142"/>
        <v>0</v>
      </c>
      <c r="CP107" s="63">
        <f t="shared" si="143"/>
        <v>0</v>
      </c>
      <c r="CQ107" s="63">
        <f t="shared" si="144"/>
        <v>0</v>
      </c>
      <c r="CR107" s="63">
        <f t="shared" si="145"/>
        <v>0</v>
      </c>
      <c r="CS107" s="63">
        <f t="shared" si="146"/>
        <v>0</v>
      </c>
      <c r="CT107" s="63">
        <f t="shared" si="147"/>
        <v>0</v>
      </c>
      <c r="CU107" s="63">
        <f t="shared" si="148"/>
        <v>0</v>
      </c>
      <c r="CV107" s="63">
        <f t="shared" si="149"/>
        <v>0</v>
      </c>
      <c r="CW107" s="63">
        <f t="shared" si="150"/>
        <v>1</v>
      </c>
      <c r="CX107" s="63">
        <f t="shared" si="151"/>
        <v>0</v>
      </c>
    </row>
    <row r="108" spans="1:102" ht="25.15" customHeight="1" x14ac:dyDescent="0.4">
      <c r="A108" s="183" t="s">
        <v>72</v>
      </c>
      <c r="B108" s="184">
        <v>44722</v>
      </c>
      <c r="C108" s="13"/>
      <c r="D108" s="13"/>
      <c r="E108" s="255"/>
      <c r="F108" s="103"/>
      <c r="G108" s="103"/>
      <c r="H108" s="103"/>
      <c r="I108" s="103"/>
      <c r="J108" s="103"/>
      <c r="K108" s="103"/>
      <c r="L108" s="103"/>
      <c r="M108" s="113"/>
      <c r="N108" s="255"/>
      <c r="O108" s="103"/>
      <c r="P108" s="249"/>
      <c r="Q108" s="102">
        <v>38</v>
      </c>
      <c r="R108" s="256"/>
      <c r="S108" s="198"/>
      <c r="T108" s="256"/>
      <c r="U108" s="198"/>
      <c r="V108" s="249"/>
      <c r="W108" s="103"/>
      <c r="X108" s="103"/>
      <c r="Y108" s="257"/>
      <c r="Z108" s="103"/>
      <c r="AA108" s="103"/>
      <c r="AB108" s="103"/>
      <c r="AC108" s="83"/>
      <c r="AD108" s="13"/>
      <c r="AE108" s="13"/>
      <c r="AF108" s="13"/>
      <c r="AG108" s="13"/>
      <c r="AH108" s="13"/>
      <c r="AI108" s="26"/>
      <c r="AJ108" s="13"/>
      <c r="AK108" s="13"/>
      <c r="AL108" s="13"/>
      <c r="AM108" s="93"/>
      <c r="AN108" s="19"/>
      <c r="AO108" s="92"/>
      <c r="AP108" s="149"/>
      <c r="AQ108" s="149"/>
      <c r="AR108" s="153"/>
      <c r="AS108" s="153"/>
      <c r="AT108" s="144"/>
      <c r="AU108" s="144"/>
      <c r="AV108" s="149"/>
      <c r="AW108" s="149"/>
      <c r="AX108" s="149"/>
      <c r="AY108" s="103"/>
      <c r="AZ108" s="103"/>
      <c r="BA108" s="105"/>
      <c r="BB108" s="105"/>
      <c r="BC108" s="105"/>
      <c r="BD108" s="105"/>
      <c r="BE108" s="105"/>
      <c r="BF108" s="105"/>
      <c r="BG108" s="137"/>
      <c r="BH108" s="105"/>
      <c r="BI108" s="105"/>
      <c r="BJ108" s="105"/>
      <c r="BK108" s="109"/>
      <c r="BM108" s="63">
        <f t="shared" si="114"/>
        <v>0</v>
      </c>
      <c r="BN108" s="63">
        <f t="shared" si="115"/>
        <v>0</v>
      </c>
      <c r="BO108" s="63">
        <f t="shared" si="116"/>
        <v>0</v>
      </c>
      <c r="BP108" s="63">
        <f t="shared" si="117"/>
        <v>0</v>
      </c>
      <c r="BQ108" s="63">
        <f t="shared" si="118"/>
        <v>0</v>
      </c>
      <c r="BR108" s="63">
        <f t="shared" si="119"/>
        <v>0</v>
      </c>
      <c r="BS108" s="63">
        <f t="shared" si="120"/>
        <v>0</v>
      </c>
      <c r="BT108" s="63">
        <f t="shared" si="121"/>
        <v>0</v>
      </c>
      <c r="BU108" s="63">
        <f t="shared" si="122"/>
        <v>0</v>
      </c>
      <c r="BV108" s="63">
        <f t="shared" si="123"/>
        <v>0</v>
      </c>
      <c r="BW108" s="63">
        <f t="shared" si="124"/>
        <v>0</v>
      </c>
      <c r="BX108" s="63">
        <f t="shared" si="125"/>
        <v>0</v>
      </c>
      <c r="BY108" s="63">
        <f t="shared" si="126"/>
        <v>0</v>
      </c>
      <c r="BZ108" s="63">
        <f t="shared" si="127"/>
        <v>0</v>
      </c>
      <c r="CA108" s="63">
        <f t="shared" si="128"/>
        <v>0</v>
      </c>
      <c r="CB108" s="63">
        <f t="shared" si="129"/>
        <v>0</v>
      </c>
      <c r="CC108" s="63">
        <f t="shared" si="130"/>
        <v>0</v>
      </c>
      <c r="CD108" s="63">
        <f t="shared" si="131"/>
        <v>0</v>
      </c>
      <c r="CE108" s="63">
        <f t="shared" si="132"/>
        <v>0</v>
      </c>
      <c r="CF108" s="63">
        <f t="shared" si="133"/>
        <v>0</v>
      </c>
      <c r="CG108" s="63">
        <f t="shared" si="134"/>
        <v>0</v>
      </c>
      <c r="CH108" s="63">
        <f t="shared" si="135"/>
        <v>0</v>
      </c>
      <c r="CI108" s="63">
        <f t="shared" si="136"/>
        <v>0</v>
      </c>
      <c r="CJ108" s="63">
        <f t="shared" si="137"/>
        <v>0</v>
      </c>
      <c r="CK108" s="63">
        <f t="shared" si="138"/>
        <v>0</v>
      </c>
      <c r="CL108" s="63">
        <f t="shared" si="139"/>
        <v>0</v>
      </c>
      <c r="CM108" s="63">
        <f t="shared" si="140"/>
        <v>0</v>
      </c>
      <c r="CN108" s="63">
        <f t="shared" si="141"/>
        <v>0</v>
      </c>
      <c r="CO108" s="63">
        <f t="shared" si="142"/>
        <v>0</v>
      </c>
      <c r="CP108" s="63">
        <f t="shared" si="143"/>
        <v>0</v>
      </c>
      <c r="CQ108" s="63">
        <f t="shared" si="144"/>
        <v>0</v>
      </c>
      <c r="CR108" s="63">
        <f t="shared" si="145"/>
        <v>0</v>
      </c>
      <c r="CS108" s="63">
        <f t="shared" si="146"/>
        <v>0</v>
      </c>
      <c r="CT108" s="63">
        <f t="shared" si="147"/>
        <v>0</v>
      </c>
      <c r="CU108" s="63">
        <f t="shared" si="148"/>
        <v>0</v>
      </c>
      <c r="CV108" s="63">
        <f t="shared" si="149"/>
        <v>0</v>
      </c>
      <c r="CW108" s="63">
        <f t="shared" si="150"/>
        <v>0</v>
      </c>
      <c r="CX108" s="63">
        <f t="shared" si="151"/>
        <v>1</v>
      </c>
    </row>
    <row r="109" spans="1:102" ht="25.15" customHeight="1" x14ac:dyDescent="0.4">
      <c r="A109" s="183" t="s">
        <v>73</v>
      </c>
      <c r="B109" s="184">
        <v>44723</v>
      </c>
      <c r="C109" s="13"/>
      <c r="D109" s="13"/>
      <c r="E109" s="255"/>
      <c r="F109" s="103"/>
      <c r="G109" s="103"/>
      <c r="H109" s="103"/>
      <c r="I109" s="103"/>
      <c r="J109" s="103"/>
      <c r="K109" s="103"/>
      <c r="L109" s="103"/>
      <c r="M109" s="113"/>
      <c r="N109" s="255"/>
      <c r="O109" s="103"/>
      <c r="P109" s="249"/>
      <c r="Q109" s="102">
        <v>38</v>
      </c>
      <c r="R109" s="256"/>
      <c r="S109" s="198"/>
      <c r="T109" s="256"/>
      <c r="U109" s="198"/>
      <c r="V109" s="249"/>
      <c r="W109" s="103"/>
      <c r="X109" s="103"/>
      <c r="Y109" s="257"/>
      <c r="Z109" s="103"/>
      <c r="AA109" s="103"/>
      <c r="AB109" s="103"/>
      <c r="AC109" s="83"/>
      <c r="AD109" s="26"/>
      <c r="AE109" s="13"/>
      <c r="AF109" s="13"/>
      <c r="AG109" s="13"/>
      <c r="AH109" s="13"/>
      <c r="AI109" s="13"/>
      <c r="AJ109" s="13"/>
      <c r="AK109" s="13"/>
      <c r="AL109" s="13"/>
      <c r="AM109" s="82"/>
      <c r="AN109" s="13"/>
      <c r="AO109" s="13"/>
      <c r="AP109" s="103"/>
      <c r="AQ109" s="103"/>
      <c r="AR109" s="103"/>
      <c r="AS109" s="103"/>
      <c r="AT109" s="103"/>
      <c r="AU109" s="103"/>
      <c r="AV109" s="105"/>
      <c r="AW109" s="105"/>
      <c r="AX109" s="105"/>
      <c r="AY109" s="103"/>
      <c r="AZ109" s="103"/>
      <c r="BA109" s="105"/>
      <c r="BB109" s="105"/>
      <c r="BC109" s="105"/>
      <c r="BD109" s="105"/>
      <c r="BE109" s="105"/>
      <c r="BF109" s="105"/>
      <c r="BG109" s="137"/>
      <c r="BH109" s="105"/>
      <c r="BI109" s="105"/>
      <c r="BJ109" s="105"/>
      <c r="BK109" s="109"/>
      <c r="BM109" s="63">
        <f t="shared" ref="BM109:BM140" si="152">COUNTIF($D109:$BJ109,"1")</f>
        <v>0</v>
      </c>
      <c r="BN109" s="63">
        <f t="shared" ref="BN109:BN140" si="153">COUNTIF($D109:$BJ109,"2")</f>
        <v>0</v>
      </c>
      <c r="BO109" s="63">
        <f t="shared" ref="BO109:BO140" si="154">COUNTIF($D109:$BJ109,"3")</f>
        <v>0</v>
      </c>
      <c r="BP109" s="63">
        <f t="shared" ref="BP109:BP140" si="155">COUNTIF($D109:$BJ109,"4")</f>
        <v>0</v>
      </c>
      <c r="BQ109" s="63">
        <f t="shared" ref="BQ109:BQ140" si="156">COUNTIF($D109:$BJ109,"5")</f>
        <v>0</v>
      </c>
      <c r="BR109" s="63">
        <f t="shared" ref="BR109:BR140" si="157">COUNTIF($D109:$BJ109,"6")</f>
        <v>0</v>
      </c>
      <c r="BS109" s="63">
        <f t="shared" ref="BS109:BS140" si="158">COUNTIF($D109:$BJ109,"7")</f>
        <v>0</v>
      </c>
      <c r="BT109" s="63">
        <f t="shared" ref="BT109:BT140" si="159">COUNTIF($D109:$BJ109,"8")</f>
        <v>0</v>
      </c>
      <c r="BU109" s="63">
        <f t="shared" ref="BU109:BU140" si="160">COUNTIF($D109:$BJ109,"9")</f>
        <v>0</v>
      </c>
      <c r="BV109" s="63">
        <f t="shared" ref="BV109:BV140" si="161">COUNTIF($D109:$BJ109,"10")</f>
        <v>0</v>
      </c>
      <c r="BW109" s="63">
        <f t="shared" ref="BW109:BW140" si="162">COUNTIF($D109:$BJ109,"11")</f>
        <v>0</v>
      </c>
      <c r="BX109" s="63">
        <f t="shared" ref="BX109:BX140" si="163">COUNTIF($D109:$BJ109,"12")</f>
        <v>0</v>
      </c>
      <c r="BY109" s="63">
        <f t="shared" ref="BY109:BY140" si="164">COUNTIF($D109:$BJ109,"13")</f>
        <v>0</v>
      </c>
      <c r="BZ109" s="63">
        <f t="shared" ref="BZ109:BZ140" si="165">COUNTIF($D109:$BJ109,"14")</f>
        <v>0</v>
      </c>
      <c r="CA109" s="63">
        <f t="shared" ref="CA109:CA140" si="166">COUNTIF($D109:$BJ109,"15")</f>
        <v>0</v>
      </c>
      <c r="CB109" s="63">
        <f t="shared" ref="CB109:CB140" si="167">COUNTIF($D109:$BJ109,"16")</f>
        <v>0</v>
      </c>
      <c r="CC109" s="63">
        <f t="shared" ref="CC109:CC140" si="168">COUNTIF($D109:$BJ109,"17")</f>
        <v>0</v>
      </c>
      <c r="CD109" s="63">
        <f t="shared" ref="CD109:CD140" si="169">COUNTIF($D109:$BJ109,"18")</f>
        <v>0</v>
      </c>
      <c r="CE109" s="63">
        <f t="shared" ref="CE109:CE140" si="170">COUNTIF($D109:$BJ109,"19")</f>
        <v>0</v>
      </c>
      <c r="CF109" s="63">
        <f t="shared" ref="CF109:CF140" si="171">COUNTIF($D109:$BJ109,"20")</f>
        <v>0</v>
      </c>
      <c r="CG109" s="63">
        <f t="shared" ref="CG109:CG140" si="172">COUNTIF($D109:$BJ109,"21")</f>
        <v>0</v>
      </c>
      <c r="CH109" s="63">
        <f t="shared" ref="CH109:CH140" si="173">COUNTIF($D109:$BJ109,"22")</f>
        <v>0</v>
      </c>
      <c r="CI109" s="63">
        <f t="shared" ref="CI109:CI140" si="174">COUNTIF($D109:$BJ109,"23")</f>
        <v>0</v>
      </c>
      <c r="CJ109" s="63">
        <f t="shared" ref="CJ109:CJ140" si="175">COUNTIF($D109:$BJ109,"24")</f>
        <v>0</v>
      </c>
      <c r="CK109" s="63">
        <f t="shared" ref="CK109:CK140" si="176">COUNTIF($D109:$BJ109,"25")</f>
        <v>0</v>
      </c>
      <c r="CL109" s="63">
        <f t="shared" ref="CL109:CL140" si="177">COUNTIF($D109:$BJ109,"26")</f>
        <v>0</v>
      </c>
      <c r="CM109" s="63">
        <f t="shared" ref="CM109:CM140" si="178">COUNTIF($D109:$BJ109,"27")</f>
        <v>0</v>
      </c>
      <c r="CN109" s="63">
        <f t="shared" ref="CN109:CN140" si="179">COUNTIF($D109:$BJ109,"28")</f>
        <v>0</v>
      </c>
      <c r="CO109" s="63">
        <f t="shared" ref="CO109:CO140" si="180">COUNTIF($D109:$BJ109,"29")</f>
        <v>0</v>
      </c>
      <c r="CP109" s="63">
        <f t="shared" ref="CP109:CP140" si="181">COUNTIF($D109:$BJ109,"30")</f>
        <v>0</v>
      </c>
      <c r="CQ109" s="63">
        <f t="shared" ref="CQ109:CQ140" si="182">COUNTIF($D109:$BJ109,"31")</f>
        <v>0</v>
      </c>
      <c r="CR109" s="63">
        <f t="shared" ref="CR109:CR140" si="183">COUNTIF($D109:$BJ109,"32")</f>
        <v>0</v>
      </c>
      <c r="CS109" s="63">
        <f t="shared" ref="CS109:CS140" si="184">COUNTIF($D109:$BJ109,"33")</f>
        <v>0</v>
      </c>
      <c r="CT109" s="63">
        <f t="shared" ref="CT109:CT140" si="185">COUNTIF($D109:$BJ109,"34")</f>
        <v>0</v>
      </c>
      <c r="CU109" s="63">
        <f t="shared" ref="CU109:CU140" si="186">COUNTIF($D109:$BJ109,"35")</f>
        <v>0</v>
      </c>
      <c r="CV109" s="63">
        <f t="shared" ref="CV109:CV140" si="187">COUNTIF($D109:$BJ109,"36")</f>
        <v>0</v>
      </c>
      <c r="CW109" s="63">
        <f t="shared" ref="CW109:CW140" si="188">COUNTIF($D109:$BJ109,"37")</f>
        <v>0</v>
      </c>
      <c r="CX109" s="63">
        <f t="shared" ref="CX109:CX140" si="189">COUNTIF($D109:$BJ109,"38")</f>
        <v>1</v>
      </c>
    </row>
    <row r="110" spans="1:102" s="5" customFormat="1" ht="25.15" customHeight="1" x14ac:dyDescent="0.4">
      <c r="A110" s="185" t="s">
        <v>74</v>
      </c>
      <c r="B110" s="186">
        <v>44724</v>
      </c>
      <c r="C110" s="14"/>
      <c r="D110" s="14"/>
      <c r="E110" s="25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249"/>
      <c r="Q110" s="254"/>
      <c r="R110" s="258"/>
      <c r="S110" s="151"/>
      <c r="T110" s="258"/>
      <c r="U110" s="151"/>
      <c r="V110" s="249"/>
      <c r="W110" s="253"/>
      <c r="X110" s="113"/>
      <c r="Y110" s="259"/>
      <c r="Z110" s="113"/>
      <c r="AA110" s="253"/>
      <c r="AB110" s="113"/>
      <c r="AC110" s="83"/>
      <c r="AD110" s="27"/>
      <c r="AE110" s="14"/>
      <c r="AF110" s="14"/>
      <c r="AG110" s="14"/>
      <c r="AH110" s="14"/>
      <c r="AI110" s="14"/>
      <c r="AJ110" s="14"/>
      <c r="AK110" s="14"/>
      <c r="AL110" s="14"/>
      <c r="AM110" s="82"/>
      <c r="AN110" s="14"/>
      <c r="AO110" s="14"/>
      <c r="AP110" s="113"/>
      <c r="AQ110" s="113"/>
      <c r="AR110" s="113"/>
      <c r="AS110" s="113"/>
      <c r="AT110" s="113"/>
      <c r="AU110" s="113"/>
      <c r="AV110" s="114"/>
      <c r="AW110" s="114"/>
      <c r="AX110" s="114"/>
      <c r="AY110" s="113"/>
      <c r="AZ110" s="113"/>
      <c r="BA110" s="114"/>
      <c r="BB110" s="114"/>
      <c r="BC110" s="114"/>
      <c r="BD110" s="114"/>
      <c r="BE110" s="114"/>
      <c r="BF110" s="114"/>
      <c r="BG110" s="137"/>
      <c r="BH110" s="114"/>
      <c r="BI110" s="114"/>
      <c r="BJ110" s="114"/>
      <c r="BK110" s="115"/>
      <c r="BM110" s="63">
        <f t="shared" si="152"/>
        <v>0</v>
      </c>
      <c r="BN110" s="63">
        <f t="shared" si="153"/>
        <v>0</v>
      </c>
      <c r="BO110" s="63">
        <f t="shared" si="154"/>
        <v>0</v>
      </c>
      <c r="BP110" s="63">
        <f t="shared" si="155"/>
        <v>0</v>
      </c>
      <c r="BQ110" s="63">
        <f t="shared" si="156"/>
        <v>0</v>
      </c>
      <c r="BR110" s="63">
        <f t="shared" si="157"/>
        <v>0</v>
      </c>
      <c r="BS110" s="63">
        <f t="shared" si="158"/>
        <v>0</v>
      </c>
      <c r="BT110" s="63">
        <f t="shared" si="159"/>
        <v>0</v>
      </c>
      <c r="BU110" s="63">
        <f t="shared" si="160"/>
        <v>0</v>
      </c>
      <c r="BV110" s="63">
        <f t="shared" si="161"/>
        <v>0</v>
      </c>
      <c r="BW110" s="63">
        <f t="shared" si="162"/>
        <v>0</v>
      </c>
      <c r="BX110" s="63">
        <f t="shared" si="163"/>
        <v>0</v>
      </c>
      <c r="BY110" s="63">
        <f t="shared" si="164"/>
        <v>0</v>
      </c>
      <c r="BZ110" s="63">
        <f t="shared" si="165"/>
        <v>0</v>
      </c>
      <c r="CA110" s="63">
        <f t="shared" si="166"/>
        <v>0</v>
      </c>
      <c r="CB110" s="63">
        <f t="shared" si="167"/>
        <v>0</v>
      </c>
      <c r="CC110" s="63">
        <f t="shared" si="168"/>
        <v>0</v>
      </c>
      <c r="CD110" s="63">
        <f t="shared" si="169"/>
        <v>0</v>
      </c>
      <c r="CE110" s="63">
        <f t="shared" si="170"/>
        <v>0</v>
      </c>
      <c r="CF110" s="63">
        <f t="shared" si="171"/>
        <v>0</v>
      </c>
      <c r="CG110" s="63">
        <f t="shared" si="172"/>
        <v>0</v>
      </c>
      <c r="CH110" s="63">
        <f t="shared" si="173"/>
        <v>0</v>
      </c>
      <c r="CI110" s="63">
        <f t="shared" si="174"/>
        <v>0</v>
      </c>
      <c r="CJ110" s="63">
        <f t="shared" si="175"/>
        <v>0</v>
      </c>
      <c r="CK110" s="63">
        <f t="shared" si="176"/>
        <v>0</v>
      </c>
      <c r="CL110" s="63">
        <f t="shared" si="177"/>
        <v>0</v>
      </c>
      <c r="CM110" s="63">
        <f t="shared" si="178"/>
        <v>0</v>
      </c>
      <c r="CN110" s="63">
        <f t="shared" si="179"/>
        <v>0</v>
      </c>
      <c r="CO110" s="63">
        <f t="shared" si="180"/>
        <v>0</v>
      </c>
      <c r="CP110" s="63">
        <f t="shared" si="181"/>
        <v>0</v>
      </c>
      <c r="CQ110" s="63">
        <f t="shared" si="182"/>
        <v>0</v>
      </c>
      <c r="CR110" s="63">
        <f t="shared" si="183"/>
        <v>0</v>
      </c>
      <c r="CS110" s="63">
        <f t="shared" si="184"/>
        <v>0</v>
      </c>
      <c r="CT110" s="63">
        <f t="shared" si="185"/>
        <v>0</v>
      </c>
      <c r="CU110" s="63">
        <f t="shared" si="186"/>
        <v>0</v>
      </c>
      <c r="CV110" s="63">
        <f t="shared" si="187"/>
        <v>0</v>
      </c>
      <c r="CW110" s="63">
        <f t="shared" si="188"/>
        <v>0</v>
      </c>
      <c r="CX110" s="63">
        <f t="shared" si="189"/>
        <v>0</v>
      </c>
    </row>
    <row r="111" spans="1:102" ht="25.15" customHeight="1" x14ac:dyDescent="0.4">
      <c r="A111" s="183" t="s">
        <v>67</v>
      </c>
      <c r="B111" s="184">
        <v>44725</v>
      </c>
      <c r="C111" s="13"/>
      <c r="D111" s="13"/>
      <c r="E111" s="255"/>
      <c r="F111" s="103"/>
      <c r="G111" s="103"/>
      <c r="H111" s="103"/>
      <c r="I111" s="103"/>
      <c r="J111" s="103"/>
      <c r="K111" s="103"/>
      <c r="L111" s="103"/>
      <c r="M111" s="113"/>
      <c r="N111" s="103"/>
      <c r="O111" s="103"/>
      <c r="P111" s="249"/>
      <c r="Q111" s="102">
        <v>38</v>
      </c>
      <c r="R111" s="256"/>
      <c r="S111" s="198"/>
      <c r="T111" s="256"/>
      <c r="U111" s="198"/>
      <c r="V111" s="249"/>
      <c r="W111" s="237">
        <v>1082658</v>
      </c>
      <c r="X111" s="103"/>
      <c r="Y111" s="104"/>
      <c r="Z111" s="103"/>
      <c r="AA111" s="255"/>
      <c r="AB111" s="103"/>
      <c r="AC111" s="83"/>
      <c r="AD111" s="26"/>
      <c r="AE111" s="13"/>
      <c r="AF111" s="13"/>
      <c r="AG111" s="13"/>
      <c r="AH111" s="13"/>
      <c r="AI111" s="13"/>
      <c r="AJ111" s="13"/>
      <c r="AK111" s="13"/>
      <c r="AL111" s="13"/>
      <c r="AM111" s="82"/>
      <c r="AN111" s="13"/>
      <c r="AO111" s="1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10"/>
      <c r="AZ111" s="110"/>
      <c r="BA111" s="129"/>
      <c r="BB111" s="129"/>
      <c r="BC111" s="129"/>
      <c r="BD111" s="129">
        <v>24</v>
      </c>
      <c r="BE111" s="129">
        <v>37</v>
      </c>
      <c r="BF111" s="154">
        <v>33</v>
      </c>
      <c r="BG111" s="136"/>
      <c r="BH111" s="129"/>
      <c r="BI111" s="129"/>
      <c r="BJ111" s="105"/>
      <c r="BK111" s="109"/>
      <c r="BM111" s="63">
        <f t="shared" si="152"/>
        <v>0</v>
      </c>
      <c r="BN111" s="63">
        <f t="shared" si="153"/>
        <v>0</v>
      </c>
      <c r="BO111" s="63">
        <f t="shared" si="154"/>
        <v>0</v>
      </c>
      <c r="BP111" s="63">
        <f t="shared" si="155"/>
        <v>0</v>
      </c>
      <c r="BQ111" s="63">
        <f t="shared" si="156"/>
        <v>0</v>
      </c>
      <c r="BR111" s="63">
        <f t="shared" si="157"/>
        <v>0</v>
      </c>
      <c r="BS111" s="63">
        <f t="shared" si="158"/>
        <v>0</v>
      </c>
      <c r="BT111" s="63">
        <f t="shared" si="159"/>
        <v>0</v>
      </c>
      <c r="BU111" s="63">
        <f t="shared" si="160"/>
        <v>0</v>
      </c>
      <c r="BV111" s="63">
        <f t="shared" si="161"/>
        <v>0</v>
      </c>
      <c r="BW111" s="63">
        <f t="shared" si="162"/>
        <v>0</v>
      </c>
      <c r="BX111" s="63">
        <f t="shared" si="163"/>
        <v>0</v>
      </c>
      <c r="BY111" s="63">
        <f t="shared" si="164"/>
        <v>0</v>
      </c>
      <c r="BZ111" s="63">
        <f t="shared" si="165"/>
        <v>0</v>
      </c>
      <c r="CA111" s="63">
        <f t="shared" si="166"/>
        <v>0</v>
      </c>
      <c r="CB111" s="63">
        <f t="shared" si="167"/>
        <v>0</v>
      </c>
      <c r="CC111" s="63">
        <f t="shared" si="168"/>
        <v>0</v>
      </c>
      <c r="CD111" s="63">
        <f t="shared" si="169"/>
        <v>0</v>
      </c>
      <c r="CE111" s="63">
        <f t="shared" si="170"/>
        <v>0</v>
      </c>
      <c r="CF111" s="63">
        <f t="shared" si="171"/>
        <v>0</v>
      </c>
      <c r="CG111" s="63">
        <f t="shared" si="172"/>
        <v>0</v>
      </c>
      <c r="CH111" s="63">
        <f t="shared" si="173"/>
        <v>0</v>
      </c>
      <c r="CI111" s="63">
        <f t="shared" si="174"/>
        <v>0</v>
      </c>
      <c r="CJ111" s="63">
        <f t="shared" si="175"/>
        <v>1</v>
      </c>
      <c r="CK111" s="63">
        <f t="shared" si="176"/>
        <v>0</v>
      </c>
      <c r="CL111" s="63">
        <f t="shared" si="177"/>
        <v>0</v>
      </c>
      <c r="CM111" s="63">
        <f t="shared" si="178"/>
        <v>0</v>
      </c>
      <c r="CN111" s="63">
        <f t="shared" si="179"/>
        <v>0</v>
      </c>
      <c r="CO111" s="63">
        <f t="shared" si="180"/>
        <v>0</v>
      </c>
      <c r="CP111" s="63">
        <f t="shared" si="181"/>
        <v>0</v>
      </c>
      <c r="CQ111" s="63">
        <f t="shared" si="182"/>
        <v>0</v>
      </c>
      <c r="CR111" s="63">
        <f t="shared" si="183"/>
        <v>0</v>
      </c>
      <c r="CS111" s="63">
        <f t="shared" si="184"/>
        <v>1</v>
      </c>
      <c r="CT111" s="63">
        <f t="shared" si="185"/>
        <v>0</v>
      </c>
      <c r="CU111" s="63">
        <f t="shared" si="186"/>
        <v>0</v>
      </c>
      <c r="CV111" s="63">
        <f t="shared" si="187"/>
        <v>0</v>
      </c>
      <c r="CW111" s="63">
        <f t="shared" si="188"/>
        <v>1</v>
      </c>
      <c r="CX111" s="63">
        <f t="shared" si="189"/>
        <v>1</v>
      </c>
    </row>
    <row r="112" spans="1:102" ht="25.15" customHeight="1" x14ac:dyDescent="0.4">
      <c r="A112" s="183" t="s">
        <v>68</v>
      </c>
      <c r="B112" s="184">
        <v>44726</v>
      </c>
      <c r="C112" s="2"/>
      <c r="D112" s="2"/>
      <c r="E112" s="260"/>
      <c r="F112" s="111"/>
      <c r="G112" s="111"/>
      <c r="H112" s="111"/>
      <c r="I112" s="111"/>
      <c r="J112" s="111"/>
      <c r="K112" s="111"/>
      <c r="L112" s="111"/>
      <c r="M112" s="115"/>
      <c r="N112" s="111"/>
      <c r="O112" s="111"/>
      <c r="P112" s="261"/>
      <c r="Q112" s="170"/>
      <c r="R112" s="256"/>
      <c r="S112" s="262"/>
      <c r="T112" s="256"/>
      <c r="U112" s="262"/>
      <c r="V112" s="261"/>
      <c r="W112" s="237">
        <v>1082658</v>
      </c>
      <c r="X112" s="111"/>
      <c r="Y112" s="104"/>
      <c r="Z112" s="111"/>
      <c r="AA112" s="255"/>
      <c r="AB112" s="111"/>
      <c r="AC112" s="7"/>
      <c r="AD112" s="25"/>
      <c r="AE112" s="2"/>
      <c r="AF112" s="2"/>
      <c r="AG112" s="2"/>
      <c r="AH112" s="13"/>
      <c r="AI112" s="2"/>
      <c r="AJ112" s="2"/>
      <c r="AK112" s="2"/>
      <c r="AL112" s="2"/>
      <c r="AM112" s="8"/>
      <c r="AN112" s="2"/>
      <c r="AO112" s="2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55"/>
      <c r="BB112" s="155"/>
      <c r="BC112" s="155"/>
      <c r="BD112" s="155"/>
      <c r="BE112" s="155"/>
      <c r="BF112" s="155"/>
      <c r="BG112" s="156"/>
      <c r="BH112" s="105">
        <v>24</v>
      </c>
      <c r="BI112" s="105">
        <v>37</v>
      </c>
      <c r="BJ112" s="157">
        <v>33</v>
      </c>
      <c r="BK112" s="109" t="s">
        <v>75</v>
      </c>
      <c r="BM112" s="63">
        <f t="shared" si="152"/>
        <v>0</v>
      </c>
      <c r="BN112" s="63">
        <f t="shared" si="153"/>
        <v>0</v>
      </c>
      <c r="BO112" s="63">
        <f t="shared" si="154"/>
        <v>0</v>
      </c>
      <c r="BP112" s="63">
        <f t="shared" si="155"/>
        <v>0</v>
      </c>
      <c r="BQ112" s="63">
        <f t="shared" si="156"/>
        <v>0</v>
      </c>
      <c r="BR112" s="63">
        <f t="shared" si="157"/>
        <v>0</v>
      </c>
      <c r="BS112" s="63">
        <f t="shared" si="158"/>
        <v>0</v>
      </c>
      <c r="BT112" s="63">
        <f t="shared" si="159"/>
        <v>0</v>
      </c>
      <c r="BU112" s="63">
        <f t="shared" si="160"/>
        <v>0</v>
      </c>
      <c r="BV112" s="63">
        <f t="shared" si="161"/>
        <v>0</v>
      </c>
      <c r="BW112" s="63">
        <f t="shared" si="162"/>
        <v>0</v>
      </c>
      <c r="BX112" s="63">
        <f t="shared" si="163"/>
        <v>0</v>
      </c>
      <c r="BY112" s="63">
        <f t="shared" si="164"/>
        <v>0</v>
      </c>
      <c r="BZ112" s="63">
        <f t="shared" si="165"/>
        <v>0</v>
      </c>
      <c r="CA112" s="63">
        <f t="shared" si="166"/>
        <v>0</v>
      </c>
      <c r="CB112" s="63">
        <f t="shared" si="167"/>
        <v>0</v>
      </c>
      <c r="CC112" s="63">
        <f t="shared" si="168"/>
        <v>0</v>
      </c>
      <c r="CD112" s="63">
        <f t="shared" si="169"/>
        <v>0</v>
      </c>
      <c r="CE112" s="63">
        <f t="shared" si="170"/>
        <v>0</v>
      </c>
      <c r="CF112" s="63">
        <f t="shared" si="171"/>
        <v>0</v>
      </c>
      <c r="CG112" s="63">
        <f t="shared" si="172"/>
        <v>0</v>
      </c>
      <c r="CH112" s="63">
        <f t="shared" si="173"/>
        <v>0</v>
      </c>
      <c r="CI112" s="63">
        <f t="shared" si="174"/>
        <v>0</v>
      </c>
      <c r="CJ112" s="63">
        <f t="shared" si="175"/>
        <v>1</v>
      </c>
      <c r="CK112" s="63">
        <f t="shared" si="176"/>
        <v>0</v>
      </c>
      <c r="CL112" s="63">
        <f t="shared" si="177"/>
        <v>0</v>
      </c>
      <c r="CM112" s="63">
        <f t="shared" si="178"/>
        <v>0</v>
      </c>
      <c r="CN112" s="63">
        <f t="shared" si="179"/>
        <v>0</v>
      </c>
      <c r="CO112" s="63">
        <f t="shared" si="180"/>
        <v>0</v>
      </c>
      <c r="CP112" s="63">
        <f t="shared" si="181"/>
        <v>0</v>
      </c>
      <c r="CQ112" s="63">
        <f t="shared" si="182"/>
        <v>0</v>
      </c>
      <c r="CR112" s="63">
        <f t="shared" si="183"/>
        <v>0</v>
      </c>
      <c r="CS112" s="63">
        <f t="shared" si="184"/>
        <v>1</v>
      </c>
      <c r="CT112" s="63">
        <f t="shared" si="185"/>
        <v>0</v>
      </c>
      <c r="CU112" s="63">
        <f t="shared" si="186"/>
        <v>0</v>
      </c>
      <c r="CV112" s="63">
        <f t="shared" si="187"/>
        <v>0</v>
      </c>
      <c r="CW112" s="63">
        <f t="shared" si="188"/>
        <v>1</v>
      </c>
      <c r="CX112" s="63">
        <f t="shared" si="189"/>
        <v>0</v>
      </c>
    </row>
    <row r="113" spans="1:102" ht="25.15" customHeight="1" x14ac:dyDescent="0.4">
      <c r="A113" s="183" t="s">
        <v>69</v>
      </c>
      <c r="B113" s="184">
        <v>44727</v>
      </c>
      <c r="C113" s="2"/>
      <c r="D113" s="2"/>
      <c r="E113" s="263"/>
      <c r="F113" s="111"/>
      <c r="G113" s="111"/>
      <c r="H113" s="111"/>
      <c r="I113" s="111"/>
      <c r="J113" s="111"/>
      <c r="K113" s="111"/>
      <c r="L113" s="111"/>
      <c r="M113" s="115"/>
      <c r="N113" s="111"/>
      <c r="O113" s="111"/>
      <c r="P113" s="261"/>
      <c r="Q113" s="170"/>
      <c r="R113" s="256"/>
      <c r="S113" s="262"/>
      <c r="T113" s="262"/>
      <c r="U113" s="262"/>
      <c r="V113" s="261"/>
      <c r="W113" s="237">
        <v>1082658</v>
      </c>
      <c r="X113" s="111"/>
      <c r="Y113" s="111"/>
      <c r="Z113" s="111"/>
      <c r="AA113" s="111"/>
      <c r="AB113" s="111"/>
      <c r="AC113" s="7"/>
      <c r="AD113" s="2"/>
      <c r="AE113" s="2"/>
      <c r="AF113" s="2"/>
      <c r="AG113" s="2"/>
      <c r="AH113" s="13"/>
      <c r="AI113" s="2"/>
      <c r="AJ113" s="2"/>
      <c r="AK113" s="2"/>
      <c r="AL113" s="2"/>
      <c r="AM113" s="8"/>
      <c r="AN113" s="2"/>
      <c r="AO113" s="2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55"/>
      <c r="BB113" s="155"/>
      <c r="BC113" s="155"/>
      <c r="BD113" s="155"/>
      <c r="BE113" s="155"/>
      <c r="BF113" s="155"/>
      <c r="BG113" s="156"/>
      <c r="BH113" s="155"/>
      <c r="BI113" s="155"/>
      <c r="BJ113" s="155"/>
      <c r="BK113" s="111"/>
      <c r="BM113" s="63">
        <f t="shared" si="152"/>
        <v>0</v>
      </c>
      <c r="BN113" s="63">
        <f t="shared" si="153"/>
        <v>0</v>
      </c>
      <c r="BO113" s="63">
        <f t="shared" si="154"/>
        <v>0</v>
      </c>
      <c r="BP113" s="63">
        <f t="shared" si="155"/>
        <v>0</v>
      </c>
      <c r="BQ113" s="63">
        <f t="shared" si="156"/>
        <v>0</v>
      </c>
      <c r="BR113" s="63">
        <f t="shared" si="157"/>
        <v>0</v>
      </c>
      <c r="BS113" s="63">
        <f t="shared" si="158"/>
        <v>0</v>
      </c>
      <c r="BT113" s="63">
        <f t="shared" si="159"/>
        <v>0</v>
      </c>
      <c r="BU113" s="63">
        <f t="shared" si="160"/>
        <v>0</v>
      </c>
      <c r="BV113" s="63">
        <f t="shared" si="161"/>
        <v>0</v>
      </c>
      <c r="BW113" s="63">
        <f t="shared" si="162"/>
        <v>0</v>
      </c>
      <c r="BX113" s="63">
        <f t="shared" si="163"/>
        <v>0</v>
      </c>
      <c r="BY113" s="63">
        <f t="shared" si="164"/>
        <v>0</v>
      </c>
      <c r="BZ113" s="63">
        <f t="shared" si="165"/>
        <v>0</v>
      </c>
      <c r="CA113" s="63">
        <f t="shared" si="166"/>
        <v>0</v>
      </c>
      <c r="CB113" s="63">
        <f t="shared" si="167"/>
        <v>0</v>
      </c>
      <c r="CC113" s="63">
        <f t="shared" si="168"/>
        <v>0</v>
      </c>
      <c r="CD113" s="63">
        <f t="shared" si="169"/>
        <v>0</v>
      </c>
      <c r="CE113" s="63">
        <f t="shared" si="170"/>
        <v>0</v>
      </c>
      <c r="CF113" s="63">
        <f t="shared" si="171"/>
        <v>0</v>
      </c>
      <c r="CG113" s="63">
        <f t="shared" si="172"/>
        <v>0</v>
      </c>
      <c r="CH113" s="63">
        <f t="shared" si="173"/>
        <v>0</v>
      </c>
      <c r="CI113" s="63">
        <f t="shared" si="174"/>
        <v>0</v>
      </c>
      <c r="CJ113" s="63">
        <f t="shared" si="175"/>
        <v>0</v>
      </c>
      <c r="CK113" s="63">
        <f t="shared" si="176"/>
        <v>0</v>
      </c>
      <c r="CL113" s="63">
        <f t="shared" si="177"/>
        <v>0</v>
      </c>
      <c r="CM113" s="63">
        <f t="shared" si="178"/>
        <v>0</v>
      </c>
      <c r="CN113" s="63">
        <f t="shared" si="179"/>
        <v>0</v>
      </c>
      <c r="CO113" s="63">
        <f t="shared" si="180"/>
        <v>0</v>
      </c>
      <c r="CP113" s="63">
        <f t="shared" si="181"/>
        <v>0</v>
      </c>
      <c r="CQ113" s="63">
        <f t="shared" si="182"/>
        <v>0</v>
      </c>
      <c r="CR113" s="63">
        <f t="shared" si="183"/>
        <v>0</v>
      </c>
      <c r="CS113" s="63">
        <f t="shared" si="184"/>
        <v>0</v>
      </c>
      <c r="CT113" s="63">
        <f t="shared" si="185"/>
        <v>0</v>
      </c>
      <c r="CU113" s="63">
        <f t="shared" si="186"/>
        <v>0</v>
      </c>
      <c r="CV113" s="63">
        <f t="shared" si="187"/>
        <v>0</v>
      </c>
      <c r="CW113" s="63">
        <f t="shared" si="188"/>
        <v>0</v>
      </c>
      <c r="CX113" s="63">
        <f t="shared" si="189"/>
        <v>0</v>
      </c>
    </row>
    <row r="114" spans="1:102" ht="25.15" customHeight="1" x14ac:dyDescent="0.4">
      <c r="A114" s="183" t="s">
        <v>70</v>
      </c>
      <c r="B114" s="184">
        <v>44728</v>
      </c>
      <c r="C114" s="2"/>
      <c r="D114" s="2"/>
      <c r="E114" s="260"/>
      <c r="F114" s="111"/>
      <c r="G114" s="111"/>
      <c r="H114" s="111"/>
      <c r="I114" s="111"/>
      <c r="J114" s="111"/>
      <c r="K114" s="111"/>
      <c r="L114" s="111"/>
      <c r="M114" s="115"/>
      <c r="N114" s="111"/>
      <c r="O114" s="111"/>
      <c r="P114" s="261"/>
      <c r="Q114" s="170"/>
      <c r="R114" s="256"/>
      <c r="S114" s="262"/>
      <c r="T114" s="262"/>
      <c r="U114" s="262"/>
      <c r="V114" s="261"/>
      <c r="W114" s="111"/>
      <c r="X114" s="111"/>
      <c r="Y114" s="111"/>
      <c r="Z114" s="111"/>
      <c r="AA114" s="255"/>
      <c r="AB114" s="111"/>
      <c r="AC114" s="7"/>
      <c r="AD114" s="25"/>
      <c r="AE114" s="2"/>
      <c r="AF114" s="2"/>
      <c r="AG114" s="2"/>
      <c r="AH114" s="13"/>
      <c r="AI114" s="26"/>
      <c r="AJ114" s="2"/>
      <c r="AK114" s="2"/>
      <c r="AL114" s="2"/>
      <c r="AM114" s="8"/>
      <c r="AN114" s="2"/>
      <c r="AO114" s="2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55"/>
      <c r="BB114" s="155"/>
      <c r="BC114" s="155"/>
      <c r="BD114" s="155"/>
      <c r="BE114" s="155"/>
      <c r="BF114" s="155"/>
      <c r="BG114" s="156"/>
      <c r="BH114" s="155"/>
      <c r="BI114" s="155"/>
      <c r="BJ114" s="155"/>
      <c r="BK114" s="109"/>
      <c r="BM114" s="63">
        <f t="shared" si="152"/>
        <v>0</v>
      </c>
      <c r="BN114" s="63">
        <f t="shared" si="153"/>
        <v>0</v>
      </c>
      <c r="BO114" s="63">
        <f t="shared" si="154"/>
        <v>0</v>
      </c>
      <c r="BP114" s="63">
        <f t="shared" si="155"/>
        <v>0</v>
      </c>
      <c r="BQ114" s="63">
        <f t="shared" si="156"/>
        <v>0</v>
      </c>
      <c r="BR114" s="63">
        <f t="shared" si="157"/>
        <v>0</v>
      </c>
      <c r="BS114" s="63">
        <f t="shared" si="158"/>
        <v>0</v>
      </c>
      <c r="BT114" s="63">
        <f t="shared" si="159"/>
        <v>0</v>
      </c>
      <c r="BU114" s="63">
        <f t="shared" si="160"/>
        <v>0</v>
      </c>
      <c r="BV114" s="63">
        <f t="shared" si="161"/>
        <v>0</v>
      </c>
      <c r="BW114" s="63">
        <f t="shared" si="162"/>
        <v>0</v>
      </c>
      <c r="BX114" s="63">
        <f t="shared" si="163"/>
        <v>0</v>
      </c>
      <c r="BY114" s="63">
        <f t="shared" si="164"/>
        <v>0</v>
      </c>
      <c r="BZ114" s="63">
        <f t="shared" si="165"/>
        <v>0</v>
      </c>
      <c r="CA114" s="63">
        <f t="shared" si="166"/>
        <v>0</v>
      </c>
      <c r="CB114" s="63">
        <f t="shared" si="167"/>
        <v>0</v>
      </c>
      <c r="CC114" s="63">
        <f t="shared" si="168"/>
        <v>0</v>
      </c>
      <c r="CD114" s="63">
        <f t="shared" si="169"/>
        <v>0</v>
      </c>
      <c r="CE114" s="63">
        <f t="shared" si="170"/>
        <v>0</v>
      </c>
      <c r="CF114" s="63">
        <f t="shared" si="171"/>
        <v>0</v>
      </c>
      <c r="CG114" s="63">
        <f t="shared" si="172"/>
        <v>0</v>
      </c>
      <c r="CH114" s="63">
        <f t="shared" si="173"/>
        <v>0</v>
      </c>
      <c r="CI114" s="63">
        <f t="shared" si="174"/>
        <v>0</v>
      </c>
      <c r="CJ114" s="63">
        <f t="shared" si="175"/>
        <v>0</v>
      </c>
      <c r="CK114" s="63">
        <f t="shared" si="176"/>
        <v>0</v>
      </c>
      <c r="CL114" s="63">
        <f t="shared" si="177"/>
        <v>0</v>
      </c>
      <c r="CM114" s="63">
        <f t="shared" si="178"/>
        <v>0</v>
      </c>
      <c r="CN114" s="63">
        <f t="shared" si="179"/>
        <v>0</v>
      </c>
      <c r="CO114" s="63">
        <f t="shared" si="180"/>
        <v>0</v>
      </c>
      <c r="CP114" s="63">
        <f t="shared" si="181"/>
        <v>0</v>
      </c>
      <c r="CQ114" s="63">
        <f t="shared" si="182"/>
        <v>0</v>
      </c>
      <c r="CR114" s="63">
        <f t="shared" si="183"/>
        <v>0</v>
      </c>
      <c r="CS114" s="63">
        <f t="shared" si="184"/>
        <v>0</v>
      </c>
      <c r="CT114" s="63">
        <f t="shared" si="185"/>
        <v>0</v>
      </c>
      <c r="CU114" s="63">
        <f t="shared" si="186"/>
        <v>0</v>
      </c>
      <c r="CV114" s="63">
        <f t="shared" si="187"/>
        <v>0</v>
      </c>
      <c r="CW114" s="63">
        <f t="shared" si="188"/>
        <v>0</v>
      </c>
      <c r="CX114" s="63">
        <f t="shared" si="189"/>
        <v>0</v>
      </c>
    </row>
    <row r="115" spans="1:102" ht="25.15" customHeight="1" x14ac:dyDescent="0.4">
      <c r="A115" s="183" t="s">
        <v>72</v>
      </c>
      <c r="B115" s="184">
        <v>44729</v>
      </c>
      <c r="C115" s="2"/>
      <c r="D115" s="2"/>
      <c r="E115" s="260"/>
      <c r="F115" s="111"/>
      <c r="G115" s="111"/>
      <c r="H115" s="111"/>
      <c r="I115" s="111"/>
      <c r="J115" s="111"/>
      <c r="K115" s="111"/>
      <c r="L115" s="111"/>
      <c r="M115" s="115"/>
      <c r="N115" s="111"/>
      <c r="O115" s="111"/>
      <c r="P115" s="261"/>
      <c r="Q115" s="170"/>
      <c r="R115" s="256"/>
      <c r="S115" s="262"/>
      <c r="T115" s="262"/>
      <c r="U115" s="262"/>
      <c r="V115" s="261"/>
      <c r="W115" s="255"/>
      <c r="X115" s="111"/>
      <c r="Y115" s="111"/>
      <c r="Z115" s="111"/>
      <c r="AA115" s="255"/>
      <c r="AB115" s="111"/>
      <c r="AC115" s="7"/>
      <c r="AD115" s="13"/>
      <c r="AE115" s="2"/>
      <c r="AF115" s="2"/>
      <c r="AG115" s="2"/>
      <c r="AH115" s="13"/>
      <c r="AI115" s="26"/>
      <c r="AJ115" s="2"/>
      <c r="AK115" s="2"/>
      <c r="AL115" s="2"/>
      <c r="AM115" s="8"/>
      <c r="AN115" s="2"/>
      <c r="AO115" s="2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55"/>
      <c r="BB115" s="155"/>
      <c r="BC115" s="155"/>
      <c r="BD115" s="155"/>
      <c r="BE115" s="155"/>
      <c r="BF115" s="155"/>
      <c r="BG115" s="156"/>
      <c r="BH115" s="155"/>
      <c r="BI115" s="155"/>
      <c r="BJ115" s="155"/>
      <c r="BK115" s="109"/>
      <c r="BM115" s="63">
        <f t="shared" si="152"/>
        <v>0</v>
      </c>
      <c r="BN115" s="63">
        <f t="shared" si="153"/>
        <v>0</v>
      </c>
      <c r="BO115" s="63">
        <f t="shared" si="154"/>
        <v>0</v>
      </c>
      <c r="BP115" s="63">
        <f t="shared" si="155"/>
        <v>0</v>
      </c>
      <c r="BQ115" s="63">
        <f t="shared" si="156"/>
        <v>0</v>
      </c>
      <c r="BR115" s="63">
        <f t="shared" si="157"/>
        <v>0</v>
      </c>
      <c r="BS115" s="63">
        <f t="shared" si="158"/>
        <v>0</v>
      </c>
      <c r="BT115" s="63">
        <f t="shared" si="159"/>
        <v>0</v>
      </c>
      <c r="BU115" s="63">
        <f t="shared" si="160"/>
        <v>0</v>
      </c>
      <c r="BV115" s="63">
        <f t="shared" si="161"/>
        <v>0</v>
      </c>
      <c r="BW115" s="63">
        <f t="shared" si="162"/>
        <v>0</v>
      </c>
      <c r="BX115" s="63">
        <f t="shared" si="163"/>
        <v>0</v>
      </c>
      <c r="BY115" s="63">
        <f t="shared" si="164"/>
        <v>0</v>
      </c>
      <c r="BZ115" s="63">
        <f t="shared" si="165"/>
        <v>0</v>
      </c>
      <c r="CA115" s="63">
        <f t="shared" si="166"/>
        <v>0</v>
      </c>
      <c r="CB115" s="63">
        <f t="shared" si="167"/>
        <v>0</v>
      </c>
      <c r="CC115" s="63">
        <f t="shared" si="168"/>
        <v>0</v>
      </c>
      <c r="CD115" s="63">
        <f t="shared" si="169"/>
        <v>0</v>
      </c>
      <c r="CE115" s="63">
        <f t="shared" si="170"/>
        <v>0</v>
      </c>
      <c r="CF115" s="63">
        <f t="shared" si="171"/>
        <v>0</v>
      </c>
      <c r="CG115" s="63">
        <f t="shared" si="172"/>
        <v>0</v>
      </c>
      <c r="CH115" s="63">
        <f t="shared" si="173"/>
        <v>0</v>
      </c>
      <c r="CI115" s="63">
        <f t="shared" si="174"/>
        <v>0</v>
      </c>
      <c r="CJ115" s="63">
        <f t="shared" si="175"/>
        <v>0</v>
      </c>
      <c r="CK115" s="63">
        <f t="shared" si="176"/>
        <v>0</v>
      </c>
      <c r="CL115" s="63">
        <f t="shared" si="177"/>
        <v>0</v>
      </c>
      <c r="CM115" s="63">
        <f t="shared" si="178"/>
        <v>0</v>
      </c>
      <c r="CN115" s="63">
        <f t="shared" si="179"/>
        <v>0</v>
      </c>
      <c r="CO115" s="63">
        <f t="shared" si="180"/>
        <v>0</v>
      </c>
      <c r="CP115" s="63">
        <f t="shared" si="181"/>
        <v>0</v>
      </c>
      <c r="CQ115" s="63">
        <f t="shared" si="182"/>
        <v>0</v>
      </c>
      <c r="CR115" s="63">
        <f t="shared" si="183"/>
        <v>0</v>
      </c>
      <c r="CS115" s="63">
        <f t="shared" si="184"/>
        <v>0</v>
      </c>
      <c r="CT115" s="63">
        <f t="shared" si="185"/>
        <v>0</v>
      </c>
      <c r="CU115" s="63">
        <f t="shared" si="186"/>
        <v>0</v>
      </c>
      <c r="CV115" s="63">
        <f t="shared" si="187"/>
        <v>0</v>
      </c>
      <c r="CW115" s="63">
        <f t="shared" si="188"/>
        <v>0</v>
      </c>
      <c r="CX115" s="63">
        <f t="shared" si="189"/>
        <v>0</v>
      </c>
    </row>
    <row r="116" spans="1:102" ht="25.15" customHeight="1" x14ac:dyDescent="0.4">
      <c r="A116" s="183" t="s">
        <v>73</v>
      </c>
      <c r="B116" s="184">
        <v>44730</v>
      </c>
      <c r="C116" s="2"/>
      <c r="D116" s="2"/>
      <c r="E116" s="260"/>
      <c r="F116" s="111"/>
      <c r="G116" s="111"/>
      <c r="H116" s="111"/>
      <c r="I116" s="111"/>
      <c r="J116" s="111"/>
      <c r="K116" s="111"/>
      <c r="L116" s="111"/>
      <c r="M116" s="115"/>
      <c r="N116" s="111"/>
      <c r="O116" s="111"/>
      <c r="P116" s="261"/>
      <c r="Q116" s="170"/>
      <c r="R116" s="256"/>
      <c r="S116" s="262"/>
      <c r="T116" s="262"/>
      <c r="U116" s="262"/>
      <c r="V116" s="261"/>
      <c r="W116" s="255"/>
      <c r="X116" s="111"/>
      <c r="Y116" s="111"/>
      <c r="Z116" s="111"/>
      <c r="AA116" s="255"/>
      <c r="AB116" s="111"/>
      <c r="AC116" s="7"/>
      <c r="AD116" s="13"/>
      <c r="AE116" s="2"/>
      <c r="AF116" s="2"/>
      <c r="AG116" s="2"/>
      <c r="AH116" s="13"/>
      <c r="AI116" s="26"/>
      <c r="AJ116" s="2"/>
      <c r="AK116" s="2"/>
      <c r="AL116" s="2"/>
      <c r="AM116" s="8"/>
      <c r="AN116" s="2"/>
      <c r="AO116" s="2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55"/>
      <c r="BB116" s="155"/>
      <c r="BC116" s="155"/>
      <c r="BD116" s="155"/>
      <c r="BE116" s="155"/>
      <c r="BF116" s="155"/>
      <c r="BG116" s="156"/>
      <c r="BH116" s="155"/>
      <c r="BI116" s="155"/>
      <c r="BJ116" s="155"/>
      <c r="BK116" s="109"/>
      <c r="BM116" s="63">
        <f t="shared" si="152"/>
        <v>0</v>
      </c>
      <c r="BN116" s="63">
        <f t="shared" si="153"/>
        <v>0</v>
      </c>
      <c r="BO116" s="63">
        <f t="shared" si="154"/>
        <v>0</v>
      </c>
      <c r="BP116" s="63">
        <f t="shared" si="155"/>
        <v>0</v>
      </c>
      <c r="BQ116" s="63">
        <f t="shared" si="156"/>
        <v>0</v>
      </c>
      <c r="BR116" s="63">
        <f t="shared" si="157"/>
        <v>0</v>
      </c>
      <c r="BS116" s="63">
        <f t="shared" si="158"/>
        <v>0</v>
      </c>
      <c r="BT116" s="63">
        <f t="shared" si="159"/>
        <v>0</v>
      </c>
      <c r="BU116" s="63">
        <f t="shared" si="160"/>
        <v>0</v>
      </c>
      <c r="BV116" s="63">
        <f t="shared" si="161"/>
        <v>0</v>
      </c>
      <c r="BW116" s="63">
        <f t="shared" si="162"/>
        <v>0</v>
      </c>
      <c r="BX116" s="63">
        <f t="shared" si="163"/>
        <v>0</v>
      </c>
      <c r="BY116" s="63">
        <f t="shared" si="164"/>
        <v>0</v>
      </c>
      <c r="BZ116" s="63">
        <f t="shared" si="165"/>
        <v>0</v>
      </c>
      <c r="CA116" s="63">
        <f t="shared" si="166"/>
        <v>0</v>
      </c>
      <c r="CB116" s="63">
        <f t="shared" si="167"/>
        <v>0</v>
      </c>
      <c r="CC116" s="63">
        <f t="shared" si="168"/>
        <v>0</v>
      </c>
      <c r="CD116" s="63">
        <f t="shared" si="169"/>
        <v>0</v>
      </c>
      <c r="CE116" s="63">
        <f t="shared" si="170"/>
        <v>0</v>
      </c>
      <c r="CF116" s="63">
        <f t="shared" si="171"/>
        <v>0</v>
      </c>
      <c r="CG116" s="63">
        <f t="shared" si="172"/>
        <v>0</v>
      </c>
      <c r="CH116" s="63">
        <f t="shared" si="173"/>
        <v>0</v>
      </c>
      <c r="CI116" s="63">
        <f t="shared" si="174"/>
        <v>0</v>
      </c>
      <c r="CJ116" s="63">
        <f t="shared" si="175"/>
        <v>0</v>
      </c>
      <c r="CK116" s="63">
        <f t="shared" si="176"/>
        <v>0</v>
      </c>
      <c r="CL116" s="63">
        <f t="shared" si="177"/>
        <v>0</v>
      </c>
      <c r="CM116" s="63">
        <f t="shared" si="178"/>
        <v>0</v>
      </c>
      <c r="CN116" s="63">
        <f t="shared" si="179"/>
        <v>0</v>
      </c>
      <c r="CO116" s="63">
        <f t="shared" si="180"/>
        <v>0</v>
      </c>
      <c r="CP116" s="63">
        <f t="shared" si="181"/>
        <v>0</v>
      </c>
      <c r="CQ116" s="63">
        <f t="shared" si="182"/>
        <v>0</v>
      </c>
      <c r="CR116" s="63">
        <f t="shared" si="183"/>
        <v>0</v>
      </c>
      <c r="CS116" s="63">
        <f t="shared" si="184"/>
        <v>0</v>
      </c>
      <c r="CT116" s="63">
        <f t="shared" si="185"/>
        <v>0</v>
      </c>
      <c r="CU116" s="63">
        <f t="shared" si="186"/>
        <v>0</v>
      </c>
      <c r="CV116" s="63">
        <f t="shared" si="187"/>
        <v>0</v>
      </c>
      <c r="CW116" s="63">
        <f t="shared" si="188"/>
        <v>0</v>
      </c>
      <c r="CX116" s="63">
        <f t="shared" si="189"/>
        <v>0</v>
      </c>
    </row>
    <row r="117" spans="1:102" ht="25.15" customHeight="1" x14ac:dyDescent="0.4">
      <c r="A117" s="183" t="s">
        <v>74</v>
      </c>
      <c r="B117" s="184">
        <v>44731</v>
      </c>
      <c r="C117" s="2"/>
      <c r="D117" s="2"/>
      <c r="E117" s="260"/>
      <c r="F117" s="111"/>
      <c r="G117" s="111"/>
      <c r="H117" s="111"/>
      <c r="I117" s="111"/>
      <c r="J117" s="111"/>
      <c r="K117" s="111"/>
      <c r="L117" s="111"/>
      <c r="M117" s="253"/>
      <c r="N117" s="111"/>
      <c r="O117" s="111"/>
      <c r="P117" s="261"/>
      <c r="Q117" s="169"/>
      <c r="R117" s="256"/>
      <c r="S117" s="262"/>
      <c r="T117" s="262"/>
      <c r="U117" s="262"/>
      <c r="V117" s="261"/>
      <c r="W117" s="255"/>
      <c r="X117" s="111"/>
      <c r="Y117" s="111"/>
      <c r="Z117" s="111"/>
      <c r="AA117" s="111"/>
      <c r="AB117" s="111"/>
      <c r="AC117" s="7"/>
      <c r="AD117" s="13"/>
      <c r="AE117" s="2"/>
      <c r="AF117" s="2"/>
      <c r="AG117" s="2"/>
      <c r="AH117" s="13"/>
      <c r="AI117" s="26"/>
      <c r="AJ117" s="2"/>
      <c r="AK117" s="2"/>
      <c r="AL117" s="2"/>
      <c r="AM117" s="22"/>
      <c r="AN117" s="16"/>
      <c r="AO117" s="16"/>
      <c r="AP117" s="158"/>
      <c r="AQ117" s="158"/>
      <c r="AR117" s="158"/>
      <c r="AS117" s="158"/>
      <c r="AT117" s="158"/>
      <c r="AU117" s="158"/>
      <c r="AV117" s="158"/>
      <c r="AW117" s="158"/>
      <c r="AX117" s="158"/>
      <c r="AY117" s="158"/>
      <c r="AZ117" s="158"/>
      <c r="BA117" s="159"/>
      <c r="BB117" s="159"/>
      <c r="BC117" s="159"/>
      <c r="BD117" s="159"/>
      <c r="BE117" s="159"/>
      <c r="BF117" s="159"/>
      <c r="BG117" s="160"/>
      <c r="BH117" s="159"/>
      <c r="BI117" s="159"/>
      <c r="BJ117" s="159"/>
      <c r="BK117" s="109"/>
      <c r="BM117" s="63">
        <f t="shared" si="152"/>
        <v>0</v>
      </c>
      <c r="BN117" s="63">
        <f t="shared" si="153"/>
        <v>0</v>
      </c>
      <c r="BO117" s="63">
        <f t="shared" si="154"/>
        <v>0</v>
      </c>
      <c r="BP117" s="63">
        <f t="shared" si="155"/>
        <v>0</v>
      </c>
      <c r="BQ117" s="63">
        <f t="shared" si="156"/>
        <v>0</v>
      </c>
      <c r="BR117" s="63">
        <f t="shared" si="157"/>
        <v>0</v>
      </c>
      <c r="BS117" s="63">
        <f t="shared" si="158"/>
        <v>0</v>
      </c>
      <c r="BT117" s="63">
        <f t="shared" si="159"/>
        <v>0</v>
      </c>
      <c r="BU117" s="63">
        <f t="shared" si="160"/>
        <v>0</v>
      </c>
      <c r="BV117" s="63">
        <f t="shared" si="161"/>
        <v>0</v>
      </c>
      <c r="BW117" s="63">
        <f t="shared" si="162"/>
        <v>0</v>
      </c>
      <c r="BX117" s="63">
        <f t="shared" si="163"/>
        <v>0</v>
      </c>
      <c r="BY117" s="63">
        <f t="shared" si="164"/>
        <v>0</v>
      </c>
      <c r="BZ117" s="63">
        <f t="shared" si="165"/>
        <v>0</v>
      </c>
      <c r="CA117" s="63">
        <f t="shared" si="166"/>
        <v>0</v>
      </c>
      <c r="CB117" s="63">
        <f t="shared" si="167"/>
        <v>0</v>
      </c>
      <c r="CC117" s="63">
        <f t="shared" si="168"/>
        <v>0</v>
      </c>
      <c r="CD117" s="63">
        <f t="shared" si="169"/>
        <v>0</v>
      </c>
      <c r="CE117" s="63">
        <f t="shared" si="170"/>
        <v>0</v>
      </c>
      <c r="CF117" s="63">
        <f t="shared" si="171"/>
        <v>0</v>
      </c>
      <c r="CG117" s="63">
        <f t="shared" si="172"/>
        <v>0</v>
      </c>
      <c r="CH117" s="63">
        <f t="shared" si="173"/>
        <v>0</v>
      </c>
      <c r="CI117" s="63">
        <f t="shared" si="174"/>
        <v>0</v>
      </c>
      <c r="CJ117" s="63">
        <f t="shared" si="175"/>
        <v>0</v>
      </c>
      <c r="CK117" s="63">
        <f t="shared" si="176"/>
        <v>0</v>
      </c>
      <c r="CL117" s="63">
        <f t="shared" si="177"/>
        <v>0</v>
      </c>
      <c r="CM117" s="63">
        <f t="shared" si="178"/>
        <v>0</v>
      </c>
      <c r="CN117" s="63">
        <f t="shared" si="179"/>
        <v>0</v>
      </c>
      <c r="CO117" s="63">
        <f t="shared" si="180"/>
        <v>0</v>
      </c>
      <c r="CP117" s="63">
        <f t="shared" si="181"/>
        <v>0</v>
      </c>
      <c r="CQ117" s="63">
        <f t="shared" si="182"/>
        <v>0</v>
      </c>
      <c r="CR117" s="63">
        <f t="shared" si="183"/>
        <v>0</v>
      </c>
      <c r="CS117" s="63">
        <f t="shared" si="184"/>
        <v>0</v>
      </c>
      <c r="CT117" s="63">
        <f t="shared" si="185"/>
        <v>0</v>
      </c>
      <c r="CU117" s="63">
        <f t="shared" si="186"/>
        <v>0</v>
      </c>
      <c r="CV117" s="63">
        <f t="shared" si="187"/>
        <v>0</v>
      </c>
      <c r="CW117" s="63">
        <f t="shared" si="188"/>
        <v>0</v>
      </c>
      <c r="CX117" s="63">
        <f t="shared" si="189"/>
        <v>0</v>
      </c>
    </row>
    <row r="118" spans="1:102" s="37" customFormat="1" ht="25.15" customHeight="1" x14ac:dyDescent="0.4">
      <c r="A118" s="191" t="s">
        <v>67</v>
      </c>
      <c r="B118" s="192">
        <v>44732</v>
      </c>
      <c r="C118" s="71"/>
      <c r="D118" s="71"/>
      <c r="E118" s="72"/>
      <c r="F118" s="71"/>
      <c r="G118" s="71"/>
      <c r="H118" s="71"/>
      <c r="I118" s="71"/>
      <c r="J118" s="71"/>
      <c r="K118" s="71"/>
      <c r="L118" s="71"/>
      <c r="M118" s="73"/>
      <c r="N118" s="71"/>
      <c r="O118" s="71"/>
      <c r="P118" s="67"/>
      <c r="Q118" s="74"/>
      <c r="R118" s="75"/>
      <c r="S118" s="76"/>
      <c r="T118" s="76"/>
      <c r="U118" s="76"/>
      <c r="V118" s="67"/>
      <c r="W118" s="163"/>
      <c r="X118" s="163"/>
      <c r="Y118" s="163"/>
      <c r="Z118" s="163"/>
      <c r="AA118" s="163"/>
      <c r="AB118" s="71"/>
      <c r="AC118" s="67"/>
      <c r="AD118" s="77"/>
      <c r="AE118" s="71"/>
      <c r="AF118" s="71"/>
      <c r="AG118" s="71"/>
      <c r="AH118" s="77"/>
      <c r="AI118" s="78"/>
      <c r="AJ118" s="71"/>
      <c r="AK118" s="71"/>
      <c r="AL118" s="71"/>
      <c r="AM118" s="7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61"/>
      <c r="BH118" s="118"/>
      <c r="BI118" s="118"/>
      <c r="BJ118" s="162"/>
      <c r="BK118" s="118"/>
      <c r="BL118" s="61"/>
      <c r="BM118" s="63">
        <f t="shared" si="152"/>
        <v>0</v>
      </c>
      <c r="BN118" s="63">
        <f t="shared" si="153"/>
        <v>0</v>
      </c>
      <c r="BO118" s="63">
        <f t="shared" si="154"/>
        <v>0</v>
      </c>
      <c r="BP118" s="63">
        <f t="shared" si="155"/>
        <v>0</v>
      </c>
      <c r="BQ118" s="63">
        <f t="shared" si="156"/>
        <v>0</v>
      </c>
      <c r="BR118" s="63">
        <f t="shared" si="157"/>
        <v>0</v>
      </c>
      <c r="BS118" s="63">
        <f t="shared" si="158"/>
        <v>0</v>
      </c>
      <c r="BT118" s="63">
        <f t="shared" si="159"/>
        <v>0</v>
      </c>
      <c r="BU118" s="63">
        <f t="shared" si="160"/>
        <v>0</v>
      </c>
      <c r="BV118" s="63">
        <f t="shared" si="161"/>
        <v>0</v>
      </c>
      <c r="BW118" s="63">
        <f t="shared" si="162"/>
        <v>0</v>
      </c>
      <c r="BX118" s="63">
        <f t="shared" si="163"/>
        <v>0</v>
      </c>
      <c r="BY118" s="63">
        <f t="shared" si="164"/>
        <v>0</v>
      </c>
      <c r="BZ118" s="63">
        <f t="shared" si="165"/>
        <v>0</v>
      </c>
      <c r="CA118" s="63">
        <f t="shared" si="166"/>
        <v>0</v>
      </c>
      <c r="CB118" s="63">
        <f t="shared" si="167"/>
        <v>0</v>
      </c>
      <c r="CC118" s="63">
        <f t="shared" si="168"/>
        <v>0</v>
      </c>
      <c r="CD118" s="63">
        <f t="shared" si="169"/>
        <v>0</v>
      </c>
      <c r="CE118" s="63">
        <f t="shared" si="170"/>
        <v>0</v>
      </c>
      <c r="CF118" s="63">
        <f t="shared" si="171"/>
        <v>0</v>
      </c>
      <c r="CG118" s="63">
        <f t="shared" si="172"/>
        <v>0</v>
      </c>
      <c r="CH118" s="63">
        <f t="shared" si="173"/>
        <v>0</v>
      </c>
      <c r="CI118" s="63">
        <f t="shared" si="174"/>
        <v>0</v>
      </c>
      <c r="CJ118" s="63">
        <f t="shared" si="175"/>
        <v>0</v>
      </c>
      <c r="CK118" s="63">
        <f t="shared" si="176"/>
        <v>0</v>
      </c>
      <c r="CL118" s="63">
        <f t="shared" si="177"/>
        <v>0</v>
      </c>
      <c r="CM118" s="63">
        <f t="shared" si="178"/>
        <v>0</v>
      </c>
      <c r="CN118" s="63">
        <f t="shared" si="179"/>
        <v>0</v>
      </c>
      <c r="CO118" s="63">
        <f t="shared" si="180"/>
        <v>0</v>
      </c>
      <c r="CP118" s="63">
        <f t="shared" si="181"/>
        <v>0</v>
      </c>
      <c r="CQ118" s="63">
        <f t="shared" si="182"/>
        <v>0</v>
      </c>
      <c r="CR118" s="63">
        <f t="shared" si="183"/>
        <v>0</v>
      </c>
      <c r="CS118" s="63">
        <f t="shared" si="184"/>
        <v>0</v>
      </c>
      <c r="CT118" s="63">
        <f t="shared" si="185"/>
        <v>0</v>
      </c>
      <c r="CU118" s="63">
        <f t="shared" si="186"/>
        <v>0</v>
      </c>
      <c r="CV118" s="63">
        <f t="shared" si="187"/>
        <v>0</v>
      </c>
      <c r="CW118" s="63">
        <f t="shared" si="188"/>
        <v>0</v>
      </c>
      <c r="CX118" s="63">
        <f t="shared" si="189"/>
        <v>0</v>
      </c>
    </row>
    <row r="119" spans="1:102" s="37" customFormat="1" ht="25.15" customHeight="1" x14ac:dyDescent="0.4">
      <c r="A119" s="187" t="s">
        <v>68</v>
      </c>
      <c r="B119" s="188">
        <v>44733</v>
      </c>
      <c r="E119" s="40"/>
      <c r="M119" s="27"/>
      <c r="P119" s="7"/>
      <c r="Q119" s="56"/>
      <c r="R119" s="57"/>
      <c r="S119" s="52"/>
      <c r="T119" s="52"/>
      <c r="U119" s="52"/>
      <c r="V119" s="7"/>
      <c r="W119" s="118"/>
      <c r="X119" s="118"/>
      <c r="Y119" s="118"/>
      <c r="Z119" s="118"/>
      <c r="AA119" s="118"/>
      <c r="AC119" s="7"/>
      <c r="AD119" s="42"/>
      <c r="AH119" s="42"/>
      <c r="AI119" s="41"/>
      <c r="AM119" s="7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61"/>
      <c r="BH119" s="118"/>
      <c r="BI119" s="118"/>
      <c r="BJ119" s="118"/>
      <c r="BK119" s="163"/>
      <c r="BM119" s="63">
        <f t="shared" si="152"/>
        <v>0</v>
      </c>
      <c r="BN119" s="63">
        <f t="shared" si="153"/>
        <v>0</v>
      </c>
      <c r="BO119" s="63">
        <f t="shared" si="154"/>
        <v>0</v>
      </c>
      <c r="BP119" s="63">
        <f t="shared" si="155"/>
        <v>0</v>
      </c>
      <c r="BQ119" s="63">
        <f t="shared" si="156"/>
        <v>0</v>
      </c>
      <c r="BR119" s="63">
        <f t="shared" si="157"/>
        <v>0</v>
      </c>
      <c r="BS119" s="63">
        <f t="shared" si="158"/>
        <v>0</v>
      </c>
      <c r="BT119" s="63">
        <f t="shared" si="159"/>
        <v>0</v>
      </c>
      <c r="BU119" s="63">
        <f t="shared" si="160"/>
        <v>0</v>
      </c>
      <c r="BV119" s="63">
        <f t="shared" si="161"/>
        <v>0</v>
      </c>
      <c r="BW119" s="63">
        <f t="shared" si="162"/>
        <v>0</v>
      </c>
      <c r="BX119" s="63">
        <f t="shared" si="163"/>
        <v>0</v>
      </c>
      <c r="BY119" s="63">
        <f t="shared" si="164"/>
        <v>0</v>
      </c>
      <c r="BZ119" s="63">
        <f t="shared" si="165"/>
        <v>0</v>
      </c>
      <c r="CA119" s="63">
        <f t="shared" si="166"/>
        <v>0</v>
      </c>
      <c r="CB119" s="63">
        <f t="shared" si="167"/>
        <v>0</v>
      </c>
      <c r="CC119" s="63">
        <f t="shared" si="168"/>
        <v>0</v>
      </c>
      <c r="CD119" s="63">
        <f t="shared" si="169"/>
        <v>0</v>
      </c>
      <c r="CE119" s="63">
        <f t="shared" si="170"/>
        <v>0</v>
      </c>
      <c r="CF119" s="63">
        <f t="shared" si="171"/>
        <v>0</v>
      </c>
      <c r="CG119" s="63">
        <f t="shared" si="172"/>
        <v>0</v>
      </c>
      <c r="CH119" s="63">
        <f t="shared" si="173"/>
        <v>0</v>
      </c>
      <c r="CI119" s="63">
        <f t="shared" si="174"/>
        <v>0</v>
      </c>
      <c r="CJ119" s="63">
        <f t="shared" si="175"/>
        <v>0</v>
      </c>
      <c r="CK119" s="63">
        <f t="shared" si="176"/>
        <v>0</v>
      </c>
      <c r="CL119" s="63">
        <f t="shared" si="177"/>
        <v>0</v>
      </c>
      <c r="CM119" s="63">
        <f t="shared" si="178"/>
        <v>0</v>
      </c>
      <c r="CN119" s="63">
        <f t="shared" si="179"/>
        <v>0</v>
      </c>
      <c r="CO119" s="63">
        <f t="shared" si="180"/>
        <v>0</v>
      </c>
      <c r="CP119" s="63">
        <f t="shared" si="181"/>
        <v>0</v>
      </c>
      <c r="CQ119" s="63">
        <f t="shared" si="182"/>
        <v>0</v>
      </c>
      <c r="CR119" s="63">
        <f t="shared" si="183"/>
        <v>0</v>
      </c>
      <c r="CS119" s="63">
        <f t="shared" si="184"/>
        <v>0</v>
      </c>
      <c r="CT119" s="63">
        <f t="shared" si="185"/>
        <v>0</v>
      </c>
      <c r="CU119" s="63">
        <f t="shared" si="186"/>
        <v>0</v>
      </c>
      <c r="CV119" s="63">
        <f t="shared" si="187"/>
        <v>0</v>
      </c>
      <c r="CW119" s="63">
        <f t="shared" si="188"/>
        <v>0</v>
      </c>
      <c r="CX119" s="63">
        <f t="shared" si="189"/>
        <v>0</v>
      </c>
    </row>
    <row r="120" spans="1:102" s="37" customFormat="1" ht="25.15" customHeight="1" x14ac:dyDescent="0.4">
      <c r="A120" s="187" t="s">
        <v>69</v>
      </c>
      <c r="B120" s="188">
        <v>44734</v>
      </c>
      <c r="E120" s="40"/>
      <c r="M120" s="27"/>
      <c r="P120" s="7"/>
      <c r="Q120" s="56"/>
      <c r="R120" s="57"/>
      <c r="S120" s="52"/>
      <c r="T120" s="52"/>
      <c r="U120" s="52"/>
      <c r="V120" s="7"/>
      <c r="W120" s="118"/>
      <c r="X120" s="118"/>
      <c r="Y120" s="118"/>
      <c r="Z120" s="118"/>
      <c r="AA120" s="118"/>
      <c r="AC120" s="7"/>
      <c r="AD120" s="42"/>
      <c r="AH120" s="42"/>
      <c r="AI120" s="41"/>
      <c r="AM120" s="7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61"/>
      <c r="BH120" s="118"/>
      <c r="BI120" s="118"/>
      <c r="BJ120" s="118"/>
      <c r="BK120" s="118"/>
      <c r="BM120" s="63">
        <f t="shared" si="152"/>
        <v>0</v>
      </c>
      <c r="BN120" s="63">
        <f t="shared" si="153"/>
        <v>0</v>
      </c>
      <c r="BO120" s="63">
        <f t="shared" si="154"/>
        <v>0</v>
      </c>
      <c r="BP120" s="63">
        <f t="shared" si="155"/>
        <v>0</v>
      </c>
      <c r="BQ120" s="63">
        <f t="shared" si="156"/>
        <v>0</v>
      </c>
      <c r="BR120" s="63">
        <f t="shared" si="157"/>
        <v>0</v>
      </c>
      <c r="BS120" s="63">
        <f t="shared" si="158"/>
        <v>0</v>
      </c>
      <c r="BT120" s="63">
        <f t="shared" si="159"/>
        <v>0</v>
      </c>
      <c r="BU120" s="63">
        <f t="shared" si="160"/>
        <v>0</v>
      </c>
      <c r="BV120" s="63">
        <f t="shared" si="161"/>
        <v>0</v>
      </c>
      <c r="BW120" s="63">
        <f t="shared" si="162"/>
        <v>0</v>
      </c>
      <c r="BX120" s="63">
        <f t="shared" si="163"/>
        <v>0</v>
      </c>
      <c r="BY120" s="63">
        <f t="shared" si="164"/>
        <v>0</v>
      </c>
      <c r="BZ120" s="63">
        <f t="shared" si="165"/>
        <v>0</v>
      </c>
      <c r="CA120" s="63">
        <f t="shared" si="166"/>
        <v>0</v>
      </c>
      <c r="CB120" s="63">
        <f t="shared" si="167"/>
        <v>0</v>
      </c>
      <c r="CC120" s="63">
        <f t="shared" si="168"/>
        <v>0</v>
      </c>
      <c r="CD120" s="63">
        <f t="shared" si="169"/>
        <v>0</v>
      </c>
      <c r="CE120" s="63">
        <f t="shared" si="170"/>
        <v>0</v>
      </c>
      <c r="CF120" s="63">
        <f t="shared" si="171"/>
        <v>0</v>
      </c>
      <c r="CG120" s="63">
        <f t="shared" si="172"/>
        <v>0</v>
      </c>
      <c r="CH120" s="63">
        <f t="shared" si="173"/>
        <v>0</v>
      </c>
      <c r="CI120" s="63">
        <f t="shared" si="174"/>
        <v>0</v>
      </c>
      <c r="CJ120" s="63">
        <f t="shared" si="175"/>
        <v>0</v>
      </c>
      <c r="CK120" s="63">
        <f t="shared" si="176"/>
        <v>0</v>
      </c>
      <c r="CL120" s="63">
        <f t="shared" si="177"/>
        <v>0</v>
      </c>
      <c r="CM120" s="63">
        <f t="shared" si="178"/>
        <v>0</v>
      </c>
      <c r="CN120" s="63">
        <f t="shared" si="179"/>
        <v>0</v>
      </c>
      <c r="CO120" s="63">
        <f t="shared" si="180"/>
        <v>0</v>
      </c>
      <c r="CP120" s="63">
        <f t="shared" si="181"/>
        <v>0</v>
      </c>
      <c r="CQ120" s="63">
        <f t="shared" si="182"/>
        <v>0</v>
      </c>
      <c r="CR120" s="63">
        <f t="shared" si="183"/>
        <v>0</v>
      </c>
      <c r="CS120" s="63">
        <f t="shared" si="184"/>
        <v>0</v>
      </c>
      <c r="CT120" s="63">
        <f t="shared" si="185"/>
        <v>0</v>
      </c>
      <c r="CU120" s="63">
        <f t="shared" si="186"/>
        <v>0</v>
      </c>
      <c r="CV120" s="63">
        <f t="shared" si="187"/>
        <v>0</v>
      </c>
      <c r="CW120" s="63">
        <f t="shared" si="188"/>
        <v>0</v>
      </c>
      <c r="CX120" s="63">
        <f t="shared" si="189"/>
        <v>0</v>
      </c>
    </row>
    <row r="121" spans="1:102" s="37" customFormat="1" ht="25.15" customHeight="1" x14ac:dyDescent="0.4">
      <c r="A121" s="187" t="s">
        <v>70</v>
      </c>
      <c r="B121" s="188">
        <v>44735</v>
      </c>
      <c r="E121" s="40"/>
      <c r="M121" s="27"/>
      <c r="P121" s="7"/>
      <c r="Q121" s="56"/>
      <c r="R121" s="57"/>
      <c r="S121" s="52"/>
      <c r="T121" s="52"/>
      <c r="U121" s="52"/>
      <c r="V121" s="7"/>
      <c r="W121" s="118"/>
      <c r="X121" s="118"/>
      <c r="Y121" s="118"/>
      <c r="Z121" s="118"/>
      <c r="AA121" s="118"/>
      <c r="AC121" s="7"/>
      <c r="AD121" s="42"/>
      <c r="AH121" s="42"/>
      <c r="AI121" s="41"/>
      <c r="AM121" s="7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61"/>
      <c r="BH121" s="118"/>
      <c r="BI121" s="118"/>
      <c r="BJ121" s="118"/>
      <c r="BK121" s="118"/>
      <c r="BM121" s="63">
        <f t="shared" si="152"/>
        <v>0</v>
      </c>
      <c r="BN121" s="63">
        <f t="shared" si="153"/>
        <v>0</v>
      </c>
      <c r="BO121" s="63">
        <f t="shared" si="154"/>
        <v>0</v>
      </c>
      <c r="BP121" s="63">
        <f t="shared" si="155"/>
        <v>0</v>
      </c>
      <c r="BQ121" s="63">
        <f t="shared" si="156"/>
        <v>0</v>
      </c>
      <c r="BR121" s="63">
        <f t="shared" si="157"/>
        <v>0</v>
      </c>
      <c r="BS121" s="63">
        <f t="shared" si="158"/>
        <v>0</v>
      </c>
      <c r="BT121" s="63">
        <f t="shared" si="159"/>
        <v>0</v>
      </c>
      <c r="BU121" s="63">
        <f t="shared" si="160"/>
        <v>0</v>
      </c>
      <c r="BV121" s="63">
        <f t="shared" si="161"/>
        <v>0</v>
      </c>
      <c r="BW121" s="63">
        <f t="shared" si="162"/>
        <v>0</v>
      </c>
      <c r="BX121" s="63">
        <f t="shared" si="163"/>
        <v>0</v>
      </c>
      <c r="BY121" s="63">
        <f t="shared" si="164"/>
        <v>0</v>
      </c>
      <c r="BZ121" s="63">
        <f t="shared" si="165"/>
        <v>0</v>
      </c>
      <c r="CA121" s="63">
        <f t="shared" si="166"/>
        <v>0</v>
      </c>
      <c r="CB121" s="63">
        <f t="shared" si="167"/>
        <v>0</v>
      </c>
      <c r="CC121" s="63">
        <f t="shared" si="168"/>
        <v>0</v>
      </c>
      <c r="CD121" s="63">
        <f t="shared" si="169"/>
        <v>0</v>
      </c>
      <c r="CE121" s="63">
        <f t="shared" si="170"/>
        <v>0</v>
      </c>
      <c r="CF121" s="63">
        <f t="shared" si="171"/>
        <v>0</v>
      </c>
      <c r="CG121" s="63">
        <f t="shared" si="172"/>
        <v>0</v>
      </c>
      <c r="CH121" s="63">
        <f t="shared" si="173"/>
        <v>0</v>
      </c>
      <c r="CI121" s="63">
        <f t="shared" si="174"/>
        <v>0</v>
      </c>
      <c r="CJ121" s="63">
        <f t="shared" si="175"/>
        <v>0</v>
      </c>
      <c r="CK121" s="63">
        <f t="shared" si="176"/>
        <v>0</v>
      </c>
      <c r="CL121" s="63">
        <f t="shared" si="177"/>
        <v>0</v>
      </c>
      <c r="CM121" s="63">
        <f t="shared" si="178"/>
        <v>0</v>
      </c>
      <c r="CN121" s="63">
        <f t="shared" si="179"/>
        <v>0</v>
      </c>
      <c r="CO121" s="63">
        <f t="shared" si="180"/>
        <v>0</v>
      </c>
      <c r="CP121" s="63">
        <f t="shared" si="181"/>
        <v>0</v>
      </c>
      <c r="CQ121" s="63">
        <f t="shared" si="182"/>
        <v>0</v>
      </c>
      <c r="CR121" s="63">
        <f t="shared" si="183"/>
        <v>0</v>
      </c>
      <c r="CS121" s="63">
        <f t="shared" si="184"/>
        <v>0</v>
      </c>
      <c r="CT121" s="63">
        <f t="shared" si="185"/>
        <v>0</v>
      </c>
      <c r="CU121" s="63">
        <f t="shared" si="186"/>
        <v>0</v>
      </c>
      <c r="CV121" s="63">
        <f t="shared" si="187"/>
        <v>0</v>
      </c>
      <c r="CW121" s="63">
        <f t="shared" si="188"/>
        <v>0</v>
      </c>
      <c r="CX121" s="63">
        <f t="shared" si="189"/>
        <v>0</v>
      </c>
    </row>
    <row r="122" spans="1:102" s="37" customFormat="1" ht="25.15" customHeight="1" x14ac:dyDescent="0.4">
      <c r="A122" s="187" t="s">
        <v>72</v>
      </c>
      <c r="B122" s="188">
        <v>44736</v>
      </c>
      <c r="E122" s="40"/>
      <c r="M122" s="27"/>
      <c r="P122" s="7"/>
      <c r="Q122" s="56"/>
      <c r="R122" s="57"/>
      <c r="S122" s="52"/>
      <c r="T122" s="52"/>
      <c r="U122" s="52"/>
      <c r="V122" s="7"/>
      <c r="W122" s="118"/>
      <c r="X122" s="118"/>
      <c r="Y122" s="118"/>
      <c r="Z122" s="118"/>
      <c r="AA122" s="118"/>
      <c r="AC122" s="7"/>
      <c r="AD122" s="42"/>
      <c r="AH122" s="42"/>
      <c r="AI122" s="41"/>
      <c r="AM122" s="7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61"/>
      <c r="BH122" s="118"/>
      <c r="BI122" s="118"/>
      <c r="BJ122" s="118"/>
      <c r="BK122" s="118"/>
      <c r="BM122" s="63">
        <f t="shared" si="152"/>
        <v>0</v>
      </c>
      <c r="BN122" s="63">
        <f t="shared" si="153"/>
        <v>0</v>
      </c>
      <c r="BO122" s="63">
        <f t="shared" si="154"/>
        <v>0</v>
      </c>
      <c r="BP122" s="63">
        <f t="shared" si="155"/>
        <v>0</v>
      </c>
      <c r="BQ122" s="63">
        <f t="shared" si="156"/>
        <v>0</v>
      </c>
      <c r="BR122" s="63">
        <f t="shared" si="157"/>
        <v>0</v>
      </c>
      <c r="BS122" s="63">
        <f t="shared" si="158"/>
        <v>0</v>
      </c>
      <c r="BT122" s="63">
        <f t="shared" si="159"/>
        <v>0</v>
      </c>
      <c r="BU122" s="63">
        <f t="shared" si="160"/>
        <v>0</v>
      </c>
      <c r="BV122" s="63">
        <f t="shared" si="161"/>
        <v>0</v>
      </c>
      <c r="BW122" s="63">
        <f t="shared" si="162"/>
        <v>0</v>
      </c>
      <c r="BX122" s="63">
        <f t="shared" si="163"/>
        <v>0</v>
      </c>
      <c r="BY122" s="63">
        <f t="shared" si="164"/>
        <v>0</v>
      </c>
      <c r="BZ122" s="63">
        <f t="shared" si="165"/>
        <v>0</v>
      </c>
      <c r="CA122" s="63">
        <f t="shared" si="166"/>
        <v>0</v>
      </c>
      <c r="CB122" s="63">
        <f t="shared" si="167"/>
        <v>0</v>
      </c>
      <c r="CC122" s="63">
        <f t="shared" si="168"/>
        <v>0</v>
      </c>
      <c r="CD122" s="63">
        <f t="shared" si="169"/>
        <v>0</v>
      </c>
      <c r="CE122" s="63">
        <f t="shared" si="170"/>
        <v>0</v>
      </c>
      <c r="CF122" s="63">
        <f t="shared" si="171"/>
        <v>0</v>
      </c>
      <c r="CG122" s="63">
        <f t="shared" si="172"/>
        <v>0</v>
      </c>
      <c r="CH122" s="63">
        <f t="shared" si="173"/>
        <v>0</v>
      </c>
      <c r="CI122" s="63">
        <f t="shared" si="174"/>
        <v>0</v>
      </c>
      <c r="CJ122" s="63">
        <f t="shared" si="175"/>
        <v>0</v>
      </c>
      <c r="CK122" s="63">
        <f t="shared" si="176"/>
        <v>0</v>
      </c>
      <c r="CL122" s="63">
        <f t="shared" si="177"/>
        <v>0</v>
      </c>
      <c r="CM122" s="63">
        <f t="shared" si="178"/>
        <v>0</v>
      </c>
      <c r="CN122" s="63">
        <f t="shared" si="179"/>
        <v>0</v>
      </c>
      <c r="CO122" s="63">
        <f t="shared" si="180"/>
        <v>0</v>
      </c>
      <c r="CP122" s="63">
        <f t="shared" si="181"/>
        <v>0</v>
      </c>
      <c r="CQ122" s="63">
        <f t="shared" si="182"/>
        <v>0</v>
      </c>
      <c r="CR122" s="63">
        <f t="shared" si="183"/>
        <v>0</v>
      </c>
      <c r="CS122" s="63">
        <f t="shared" si="184"/>
        <v>0</v>
      </c>
      <c r="CT122" s="63">
        <f t="shared" si="185"/>
        <v>0</v>
      </c>
      <c r="CU122" s="63">
        <f t="shared" si="186"/>
        <v>0</v>
      </c>
      <c r="CV122" s="63">
        <f t="shared" si="187"/>
        <v>0</v>
      </c>
      <c r="CW122" s="63">
        <f t="shared" si="188"/>
        <v>0</v>
      </c>
      <c r="CX122" s="63">
        <f t="shared" si="189"/>
        <v>0</v>
      </c>
    </row>
    <row r="123" spans="1:102" s="37" customFormat="1" ht="25.15" customHeight="1" x14ac:dyDescent="0.4">
      <c r="A123" s="187" t="s">
        <v>73</v>
      </c>
      <c r="B123" s="188">
        <v>44737</v>
      </c>
      <c r="E123" s="40"/>
      <c r="M123" s="27"/>
      <c r="P123" s="7"/>
      <c r="Q123" s="56"/>
      <c r="R123" s="57"/>
      <c r="S123" s="52"/>
      <c r="T123" s="52"/>
      <c r="U123" s="52"/>
      <c r="V123" s="7"/>
      <c r="W123" s="118"/>
      <c r="X123" s="118"/>
      <c r="Y123" s="118"/>
      <c r="Z123" s="118"/>
      <c r="AA123" s="118"/>
      <c r="AC123" s="7"/>
      <c r="AD123" s="42"/>
      <c r="AH123" s="42"/>
      <c r="AI123" s="41"/>
      <c r="AM123" s="7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61"/>
      <c r="BH123" s="118"/>
      <c r="BI123" s="118"/>
      <c r="BJ123" s="118"/>
      <c r="BK123" s="118"/>
      <c r="BM123" s="63">
        <f t="shared" si="152"/>
        <v>0</v>
      </c>
      <c r="BN123" s="63">
        <f t="shared" si="153"/>
        <v>0</v>
      </c>
      <c r="BO123" s="63">
        <f t="shared" si="154"/>
        <v>0</v>
      </c>
      <c r="BP123" s="63">
        <f t="shared" si="155"/>
        <v>0</v>
      </c>
      <c r="BQ123" s="63">
        <f t="shared" si="156"/>
        <v>0</v>
      </c>
      <c r="BR123" s="63">
        <f t="shared" si="157"/>
        <v>0</v>
      </c>
      <c r="BS123" s="63">
        <f t="shared" si="158"/>
        <v>0</v>
      </c>
      <c r="BT123" s="63">
        <f t="shared" si="159"/>
        <v>0</v>
      </c>
      <c r="BU123" s="63">
        <f t="shared" si="160"/>
        <v>0</v>
      </c>
      <c r="BV123" s="63">
        <f t="shared" si="161"/>
        <v>0</v>
      </c>
      <c r="BW123" s="63">
        <f t="shared" si="162"/>
        <v>0</v>
      </c>
      <c r="BX123" s="63">
        <f t="shared" si="163"/>
        <v>0</v>
      </c>
      <c r="BY123" s="63">
        <f t="shared" si="164"/>
        <v>0</v>
      </c>
      <c r="BZ123" s="63">
        <f t="shared" si="165"/>
        <v>0</v>
      </c>
      <c r="CA123" s="63">
        <f t="shared" si="166"/>
        <v>0</v>
      </c>
      <c r="CB123" s="63">
        <f t="shared" si="167"/>
        <v>0</v>
      </c>
      <c r="CC123" s="63">
        <f t="shared" si="168"/>
        <v>0</v>
      </c>
      <c r="CD123" s="63">
        <f t="shared" si="169"/>
        <v>0</v>
      </c>
      <c r="CE123" s="63">
        <f t="shared" si="170"/>
        <v>0</v>
      </c>
      <c r="CF123" s="63">
        <f t="shared" si="171"/>
        <v>0</v>
      </c>
      <c r="CG123" s="63">
        <f t="shared" si="172"/>
        <v>0</v>
      </c>
      <c r="CH123" s="63">
        <f t="shared" si="173"/>
        <v>0</v>
      </c>
      <c r="CI123" s="63">
        <f t="shared" si="174"/>
        <v>0</v>
      </c>
      <c r="CJ123" s="63">
        <f t="shared" si="175"/>
        <v>0</v>
      </c>
      <c r="CK123" s="63">
        <f t="shared" si="176"/>
        <v>0</v>
      </c>
      <c r="CL123" s="63">
        <f t="shared" si="177"/>
        <v>0</v>
      </c>
      <c r="CM123" s="63">
        <f t="shared" si="178"/>
        <v>0</v>
      </c>
      <c r="CN123" s="63">
        <f t="shared" si="179"/>
        <v>0</v>
      </c>
      <c r="CO123" s="63">
        <f t="shared" si="180"/>
        <v>0</v>
      </c>
      <c r="CP123" s="63">
        <f t="shared" si="181"/>
        <v>0</v>
      </c>
      <c r="CQ123" s="63">
        <f t="shared" si="182"/>
        <v>0</v>
      </c>
      <c r="CR123" s="63">
        <f t="shared" si="183"/>
        <v>0</v>
      </c>
      <c r="CS123" s="63">
        <f t="shared" si="184"/>
        <v>0</v>
      </c>
      <c r="CT123" s="63">
        <f t="shared" si="185"/>
        <v>0</v>
      </c>
      <c r="CU123" s="63">
        <f t="shared" si="186"/>
        <v>0</v>
      </c>
      <c r="CV123" s="63">
        <f t="shared" si="187"/>
        <v>0</v>
      </c>
      <c r="CW123" s="63">
        <f t="shared" si="188"/>
        <v>0</v>
      </c>
      <c r="CX123" s="63">
        <f t="shared" si="189"/>
        <v>0</v>
      </c>
    </row>
    <row r="124" spans="1:102" s="37" customFormat="1" ht="25.15" customHeight="1" x14ac:dyDescent="0.4">
      <c r="A124" s="187" t="s">
        <v>74</v>
      </c>
      <c r="B124" s="188">
        <v>44738</v>
      </c>
      <c r="E124" s="40"/>
      <c r="M124" s="27"/>
      <c r="P124" s="7"/>
      <c r="Q124" s="56"/>
      <c r="R124" s="57"/>
      <c r="S124" s="52"/>
      <c r="T124" s="52"/>
      <c r="U124" s="52"/>
      <c r="V124" s="7"/>
      <c r="W124" s="118"/>
      <c r="X124" s="118"/>
      <c r="Y124" s="118"/>
      <c r="Z124" s="118"/>
      <c r="AA124" s="118"/>
      <c r="AC124" s="7"/>
      <c r="AD124" s="42"/>
      <c r="AH124" s="42"/>
      <c r="AI124" s="41"/>
      <c r="AM124" s="7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61"/>
      <c r="BH124" s="118"/>
      <c r="BI124" s="118"/>
      <c r="BJ124" s="118"/>
      <c r="BK124" s="118"/>
      <c r="BM124" s="63">
        <f t="shared" si="152"/>
        <v>0</v>
      </c>
      <c r="BN124" s="63">
        <f t="shared" si="153"/>
        <v>0</v>
      </c>
      <c r="BO124" s="63">
        <f t="shared" si="154"/>
        <v>0</v>
      </c>
      <c r="BP124" s="63">
        <f t="shared" si="155"/>
        <v>0</v>
      </c>
      <c r="BQ124" s="63">
        <f t="shared" si="156"/>
        <v>0</v>
      </c>
      <c r="BR124" s="63">
        <f t="shared" si="157"/>
        <v>0</v>
      </c>
      <c r="BS124" s="63">
        <f t="shared" si="158"/>
        <v>0</v>
      </c>
      <c r="BT124" s="63">
        <f t="shared" si="159"/>
        <v>0</v>
      </c>
      <c r="BU124" s="63">
        <f t="shared" si="160"/>
        <v>0</v>
      </c>
      <c r="BV124" s="63">
        <f t="shared" si="161"/>
        <v>0</v>
      </c>
      <c r="BW124" s="63">
        <f t="shared" si="162"/>
        <v>0</v>
      </c>
      <c r="BX124" s="63">
        <f t="shared" si="163"/>
        <v>0</v>
      </c>
      <c r="BY124" s="63">
        <f t="shared" si="164"/>
        <v>0</v>
      </c>
      <c r="BZ124" s="63">
        <f t="shared" si="165"/>
        <v>0</v>
      </c>
      <c r="CA124" s="63">
        <f t="shared" si="166"/>
        <v>0</v>
      </c>
      <c r="CB124" s="63">
        <f t="shared" si="167"/>
        <v>0</v>
      </c>
      <c r="CC124" s="63">
        <f t="shared" si="168"/>
        <v>0</v>
      </c>
      <c r="CD124" s="63">
        <f t="shared" si="169"/>
        <v>0</v>
      </c>
      <c r="CE124" s="63">
        <f t="shared" si="170"/>
        <v>0</v>
      </c>
      <c r="CF124" s="63">
        <f t="shared" si="171"/>
        <v>0</v>
      </c>
      <c r="CG124" s="63">
        <f t="shared" si="172"/>
        <v>0</v>
      </c>
      <c r="CH124" s="63">
        <f t="shared" si="173"/>
        <v>0</v>
      </c>
      <c r="CI124" s="63">
        <f t="shared" si="174"/>
        <v>0</v>
      </c>
      <c r="CJ124" s="63">
        <f t="shared" si="175"/>
        <v>0</v>
      </c>
      <c r="CK124" s="63">
        <f t="shared" si="176"/>
        <v>0</v>
      </c>
      <c r="CL124" s="63">
        <f t="shared" si="177"/>
        <v>0</v>
      </c>
      <c r="CM124" s="63">
        <f t="shared" si="178"/>
        <v>0</v>
      </c>
      <c r="CN124" s="63">
        <f t="shared" si="179"/>
        <v>0</v>
      </c>
      <c r="CO124" s="63">
        <f t="shared" si="180"/>
        <v>0</v>
      </c>
      <c r="CP124" s="63">
        <f t="shared" si="181"/>
        <v>0</v>
      </c>
      <c r="CQ124" s="63">
        <f t="shared" si="182"/>
        <v>0</v>
      </c>
      <c r="CR124" s="63">
        <f t="shared" si="183"/>
        <v>0</v>
      </c>
      <c r="CS124" s="63">
        <f t="shared" si="184"/>
        <v>0</v>
      </c>
      <c r="CT124" s="63">
        <f t="shared" si="185"/>
        <v>0</v>
      </c>
      <c r="CU124" s="63">
        <f t="shared" si="186"/>
        <v>0</v>
      </c>
      <c r="CV124" s="63">
        <f t="shared" si="187"/>
        <v>0</v>
      </c>
      <c r="CW124" s="63">
        <f t="shared" si="188"/>
        <v>0</v>
      </c>
      <c r="CX124" s="63">
        <f t="shared" si="189"/>
        <v>0</v>
      </c>
    </row>
    <row r="125" spans="1:102" s="37" customFormat="1" ht="25.15" customHeight="1" x14ac:dyDescent="0.4">
      <c r="A125" s="187" t="s">
        <v>67</v>
      </c>
      <c r="B125" s="188">
        <v>44739</v>
      </c>
      <c r="E125" s="40"/>
      <c r="M125" s="27"/>
      <c r="P125" s="7"/>
      <c r="Q125" s="56"/>
      <c r="R125" s="57"/>
      <c r="S125" s="52"/>
      <c r="T125" s="52"/>
      <c r="U125" s="52"/>
      <c r="V125" s="7"/>
      <c r="W125" s="118"/>
      <c r="X125" s="118"/>
      <c r="Y125" s="118"/>
      <c r="Z125" s="118"/>
      <c r="AA125" s="118"/>
      <c r="AC125" s="7"/>
      <c r="AD125" s="42"/>
      <c r="AH125" s="42"/>
      <c r="AI125" s="41"/>
      <c r="AM125" s="7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61"/>
      <c r="BH125" s="118"/>
      <c r="BI125" s="118"/>
      <c r="BJ125" s="118"/>
      <c r="BK125" s="118"/>
      <c r="BM125" s="63">
        <f t="shared" si="152"/>
        <v>0</v>
      </c>
      <c r="BN125" s="63">
        <f t="shared" si="153"/>
        <v>0</v>
      </c>
      <c r="BO125" s="63">
        <f t="shared" si="154"/>
        <v>0</v>
      </c>
      <c r="BP125" s="63">
        <f t="shared" si="155"/>
        <v>0</v>
      </c>
      <c r="BQ125" s="63">
        <f t="shared" si="156"/>
        <v>0</v>
      </c>
      <c r="BR125" s="63">
        <f t="shared" si="157"/>
        <v>0</v>
      </c>
      <c r="BS125" s="63">
        <f t="shared" si="158"/>
        <v>0</v>
      </c>
      <c r="BT125" s="63">
        <f t="shared" si="159"/>
        <v>0</v>
      </c>
      <c r="BU125" s="63">
        <f t="shared" si="160"/>
        <v>0</v>
      </c>
      <c r="BV125" s="63">
        <f t="shared" si="161"/>
        <v>0</v>
      </c>
      <c r="BW125" s="63">
        <f t="shared" si="162"/>
        <v>0</v>
      </c>
      <c r="BX125" s="63">
        <f t="shared" si="163"/>
        <v>0</v>
      </c>
      <c r="BY125" s="63">
        <f t="shared" si="164"/>
        <v>0</v>
      </c>
      <c r="BZ125" s="63">
        <f t="shared" si="165"/>
        <v>0</v>
      </c>
      <c r="CA125" s="63">
        <f t="shared" si="166"/>
        <v>0</v>
      </c>
      <c r="CB125" s="63">
        <f t="shared" si="167"/>
        <v>0</v>
      </c>
      <c r="CC125" s="63">
        <f t="shared" si="168"/>
        <v>0</v>
      </c>
      <c r="CD125" s="63">
        <f t="shared" si="169"/>
        <v>0</v>
      </c>
      <c r="CE125" s="63">
        <f t="shared" si="170"/>
        <v>0</v>
      </c>
      <c r="CF125" s="63">
        <f t="shared" si="171"/>
        <v>0</v>
      </c>
      <c r="CG125" s="63">
        <f t="shared" si="172"/>
        <v>0</v>
      </c>
      <c r="CH125" s="63">
        <f t="shared" si="173"/>
        <v>0</v>
      </c>
      <c r="CI125" s="63">
        <f t="shared" si="174"/>
        <v>0</v>
      </c>
      <c r="CJ125" s="63">
        <f t="shared" si="175"/>
        <v>0</v>
      </c>
      <c r="CK125" s="63">
        <f t="shared" si="176"/>
        <v>0</v>
      </c>
      <c r="CL125" s="63">
        <f t="shared" si="177"/>
        <v>0</v>
      </c>
      <c r="CM125" s="63">
        <f t="shared" si="178"/>
        <v>0</v>
      </c>
      <c r="CN125" s="63">
        <f t="shared" si="179"/>
        <v>0</v>
      </c>
      <c r="CO125" s="63">
        <f t="shared" si="180"/>
        <v>0</v>
      </c>
      <c r="CP125" s="63">
        <f t="shared" si="181"/>
        <v>0</v>
      </c>
      <c r="CQ125" s="63">
        <f t="shared" si="182"/>
        <v>0</v>
      </c>
      <c r="CR125" s="63">
        <f t="shared" si="183"/>
        <v>0</v>
      </c>
      <c r="CS125" s="63">
        <f t="shared" si="184"/>
        <v>0</v>
      </c>
      <c r="CT125" s="63">
        <f t="shared" si="185"/>
        <v>0</v>
      </c>
      <c r="CU125" s="63">
        <f t="shared" si="186"/>
        <v>0</v>
      </c>
      <c r="CV125" s="63">
        <f t="shared" si="187"/>
        <v>0</v>
      </c>
      <c r="CW125" s="63">
        <f t="shared" si="188"/>
        <v>0</v>
      </c>
      <c r="CX125" s="63">
        <f t="shared" si="189"/>
        <v>0</v>
      </c>
    </row>
    <row r="126" spans="1:102" s="37" customFormat="1" ht="25.15" customHeight="1" x14ac:dyDescent="0.4">
      <c r="A126" s="187" t="s">
        <v>68</v>
      </c>
      <c r="B126" s="188">
        <v>44740</v>
      </c>
      <c r="E126" s="40"/>
      <c r="M126" s="27"/>
      <c r="P126" s="7"/>
      <c r="Q126" s="56"/>
      <c r="R126" s="57"/>
      <c r="S126" s="52"/>
      <c r="T126" s="52"/>
      <c r="U126" s="52"/>
      <c r="V126" s="7"/>
      <c r="W126" s="118"/>
      <c r="X126" s="118"/>
      <c r="Y126" s="118"/>
      <c r="Z126" s="118"/>
      <c r="AA126" s="118"/>
      <c r="AC126" s="7"/>
      <c r="AD126" s="42"/>
      <c r="AH126" s="42"/>
      <c r="AI126" s="41"/>
      <c r="AM126" s="7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61"/>
      <c r="BH126" s="118"/>
      <c r="BI126" s="118"/>
      <c r="BJ126" s="118"/>
      <c r="BK126" s="118"/>
      <c r="BM126" s="63">
        <f t="shared" si="152"/>
        <v>0</v>
      </c>
      <c r="BN126" s="63">
        <f t="shared" si="153"/>
        <v>0</v>
      </c>
      <c r="BO126" s="63">
        <f t="shared" si="154"/>
        <v>0</v>
      </c>
      <c r="BP126" s="63">
        <f t="shared" si="155"/>
        <v>0</v>
      </c>
      <c r="BQ126" s="63">
        <f t="shared" si="156"/>
        <v>0</v>
      </c>
      <c r="BR126" s="63">
        <f t="shared" si="157"/>
        <v>0</v>
      </c>
      <c r="BS126" s="63">
        <f t="shared" si="158"/>
        <v>0</v>
      </c>
      <c r="BT126" s="63">
        <f t="shared" si="159"/>
        <v>0</v>
      </c>
      <c r="BU126" s="63">
        <f t="shared" si="160"/>
        <v>0</v>
      </c>
      <c r="BV126" s="63">
        <f t="shared" si="161"/>
        <v>0</v>
      </c>
      <c r="BW126" s="63">
        <f t="shared" si="162"/>
        <v>0</v>
      </c>
      <c r="BX126" s="63">
        <f t="shared" si="163"/>
        <v>0</v>
      </c>
      <c r="BY126" s="63">
        <f t="shared" si="164"/>
        <v>0</v>
      </c>
      <c r="BZ126" s="63">
        <f t="shared" si="165"/>
        <v>0</v>
      </c>
      <c r="CA126" s="63">
        <f t="shared" si="166"/>
        <v>0</v>
      </c>
      <c r="CB126" s="63">
        <f t="shared" si="167"/>
        <v>0</v>
      </c>
      <c r="CC126" s="63">
        <f t="shared" si="168"/>
        <v>0</v>
      </c>
      <c r="CD126" s="63">
        <f t="shared" si="169"/>
        <v>0</v>
      </c>
      <c r="CE126" s="63">
        <f t="shared" si="170"/>
        <v>0</v>
      </c>
      <c r="CF126" s="63">
        <f t="shared" si="171"/>
        <v>0</v>
      </c>
      <c r="CG126" s="63">
        <f t="shared" si="172"/>
        <v>0</v>
      </c>
      <c r="CH126" s="63">
        <f t="shared" si="173"/>
        <v>0</v>
      </c>
      <c r="CI126" s="63">
        <f t="shared" si="174"/>
        <v>0</v>
      </c>
      <c r="CJ126" s="63">
        <f t="shared" si="175"/>
        <v>0</v>
      </c>
      <c r="CK126" s="63">
        <f t="shared" si="176"/>
        <v>0</v>
      </c>
      <c r="CL126" s="63">
        <f t="shared" si="177"/>
        <v>0</v>
      </c>
      <c r="CM126" s="63">
        <f t="shared" si="178"/>
        <v>0</v>
      </c>
      <c r="CN126" s="63">
        <f t="shared" si="179"/>
        <v>0</v>
      </c>
      <c r="CO126" s="63">
        <f t="shared" si="180"/>
        <v>0</v>
      </c>
      <c r="CP126" s="63">
        <f t="shared" si="181"/>
        <v>0</v>
      </c>
      <c r="CQ126" s="63">
        <f t="shared" si="182"/>
        <v>0</v>
      </c>
      <c r="CR126" s="63">
        <f t="shared" si="183"/>
        <v>0</v>
      </c>
      <c r="CS126" s="63">
        <f t="shared" si="184"/>
        <v>0</v>
      </c>
      <c r="CT126" s="63">
        <f t="shared" si="185"/>
        <v>0</v>
      </c>
      <c r="CU126" s="63">
        <f t="shared" si="186"/>
        <v>0</v>
      </c>
      <c r="CV126" s="63">
        <f t="shared" si="187"/>
        <v>0</v>
      </c>
      <c r="CW126" s="63">
        <f t="shared" si="188"/>
        <v>0</v>
      </c>
      <c r="CX126" s="63">
        <f t="shared" si="189"/>
        <v>0</v>
      </c>
    </row>
    <row r="127" spans="1:102" s="37" customFormat="1" ht="25.15" customHeight="1" x14ac:dyDescent="0.4">
      <c r="A127" s="187" t="s">
        <v>69</v>
      </c>
      <c r="B127" s="188">
        <v>44741</v>
      </c>
      <c r="E127" s="40"/>
      <c r="M127" s="27"/>
      <c r="P127" s="7"/>
      <c r="Q127" s="56"/>
      <c r="R127" s="57"/>
      <c r="S127" s="52"/>
      <c r="T127" s="52"/>
      <c r="U127" s="52"/>
      <c r="V127" s="7"/>
      <c r="W127" s="118"/>
      <c r="X127" s="118"/>
      <c r="Y127" s="118"/>
      <c r="Z127" s="118"/>
      <c r="AA127" s="118"/>
      <c r="AC127" s="7"/>
      <c r="AD127" s="42"/>
      <c r="AH127" s="42"/>
      <c r="AI127" s="41"/>
      <c r="AM127" s="7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61"/>
      <c r="BH127" s="118"/>
      <c r="BI127" s="118"/>
      <c r="BJ127" s="118"/>
      <c r="BK127" s="118"/>
      <c r="BM127" s="63">
        <f t="shared" si="152"/>
        <v>0</v>
      </c>
      <c r="BN127" s="63">
        <f t="shared" si="153"/>
        <v>0</v>
      </c>
      <c r="BO127" s="63">
        <f t="shared" si="154"/>
        <v>0</v>
      </c>
      <c r="BP127" s="63">
        <f t="shared" si="155"/>
        <v>0</v>
      </c>
      <c r="BQ127" s="63">
        <f t="shared" si="156"/>
        <v>0</v>
      </c>
      <c r="BR127" s="63">
        <f t="shared" si="157"/>
        <v>0</v>
      </c>
      <c r="BS127" s="63">
        <f t="shared" si="158"/>
        <v>0</v>
      </c>
      <c r="BT127" s="63">
        <f t="shared" si="159"/>
        <v>0</v>
      </c>
      <c r="BU127" s="63">
        <f t="shared" si="160"/>
        <v>0</v>
      </c>
      <c r="BV127" s="63">
        <f t="shared" si="161"/>
        <v>0</v>
      </c>
      <c r="BW127" s="63">
        <f t="shared" si="162"/>
        <v>0</v>
      </c>
      <c r="BX127" s="63">
        <f t="shared" si="163"/>
        <v>0</v>
      </c>
      <c r="BY127" s="63">
        <f t="shared" si="164"/>
        <v>0</v>
      </c>
      <c r="BZ127" s="63">
        <f t="shared" si="165"/>
        <v>0</v>
      </c>
      <c r="CA127" s="63">
        <f t="shared" si="166"/>
        <v>0</v>
      </c>
      <c r="CB127" s="63">
        <f t="shared" si="167"/>
        <v>0</v>
      </c>
      <c r="CC127" s="63">
        <f t="shared" si="168"/>
        <v>0</v>
      </c>
      <c r="CD127" s="63">
        <f t="shared" si="169"/>
        <v>0</v>
      </c>
      <c r="CE127" s="63">
        <f t="shared" si="170"/>
        <v>0</v>
      </c>
      <c r="CF127" s="63">
        <f t="shared" si="171"/>
        <v>0</v>
      </c>
      <c r="CG127" s="63">
        <f t="shared" si="172"/>
        <v>0</v>
      </c>
      <c r="CH127" s="63">
        <f t="shared" si="173"/>
        <v>0</v>
      </c>
      <c r="CI127" s="63">
        <f t="shared" si="174"/>
        <v>0</v>
      </c>
      <c r="CJ127" s="63">
        <f t="shared" si="175"/>
        <v>0</v>
      </c>
      <c r="CK127" s="63">
        <f t="shared" si="176"/>
        <v>0</v>
      </c>
      <c r="CL127" s="63">
        <f t="shared" si="177"/>
        <v>0</v>
      </c>
      <c r="CM127" s="63">
        <f t="shared" si="178"/>
        <v>0</v>
      </c>
      <c r="CN127" s="63">
        <f t="shared" si="179"/>
        <v>0</v>
      </c>
      <c r="CO127" s="63">
        <f t="shared" si="180"/>
        <v>0</v>
      </c>
      <c r="CP127" s="63">
        <f t="shared" si="181"/>
        <v>0</v>
      </c>
      <c r="CQ127" s="63">
        <f t="shared" si="182"/>
        <v>0</v>
      </c>
      <c r="CR127" s="63">
        <f t="shared" si="183"/>
        <v>0</v>
      </c>
      <c r="CS127" s="63">
        <f t="shared" si="184"/>
        <v>0</v>
      </c>
      <c r="CT127" s="63">
        <f t="shared" si="185"/>
        <v>0</v>
      </c>
      <c r="CU127" s="63">
        <f t="shared" si="186"/>
        <v>0</v>
      </c>
      <c r="CV127" s="63">
        <f t="shared" si="187"/>
        <v>0</v>
      </c>
      <c r="CW127" s="63">
        <f t="shared" si="188"/>
        <v>0</v>
      </c>
      <c r="CX127" s="63">
        <f t="shared" si="189"/>
        <v>0</v>
      </c>
    </row>
    <row r="128" spans="1:102" s="37" customFormat="1" ht="25.15" customHeight="1" x14ac:dyDescent="0.4">
      <c r="A128" s="187" t="s">
        <v>70</v>
      </c>
      <c r="B128" s="188">
        <v>44742</v>
      </c>
      <c r="E128" s="40"/>
      <c r="M128" s="27"/>
      <c r="P128" s="7"/>
      <c r="Q128" s="56"/>
      <c r="R128" s="57"/>
      <c r="S128" s="52"/>
      <c r="T128" s="52"/>
      <c r="U128" s="52"/>
      <c r="V128" s="7"/>
      <c r="W128" s="118"/>
      <c r="X128" s="118"/>
      <c r="Y128" s="118"/>
      <c r="Z128" s="118"/>
      <c r="AA128" s="118"/>
      <c r="AC128" s="7"/>
      <c r="AD128" s="42"/>
      <c r="AH128" s="42"/>
      <c r="AI128" s="41"/>
      <c r="AM128" s="7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61"/>
      <c r="BH128" s="118"/>
      <c r="BI128" s="118"/>
      <c r="BJ128" s="118"/>
      <c r="BK128" s="118"/>
      <c r="BM128" s="63">
        <f t="shared" si="152"/>
        <v>0</v>
      </c>
      <c r="BN128" s="63">
        <f t="shared" si="153"/>
        <v>0</v>
      </c>
      <c r="BO128" s="63">
        <f t="shared" si="154"/>
        <v>0</v>
      </c>
      <c r="BP128" s="63">
        <f t="shared" si="155"/>
        <v>0</v>
      </c>
      <c r="BQ128" s="63">
        <f t="shared" si="156"/>
        <v>0</v>
      </c>
      <c r="BR128" s="63">
        <f t="shared" si="157"/>
        <v>0</v>
      </c>
      <c r="BS128" s="63">
        <f t="shared" si="158"/>
        <v>0</v>
      </c>
      <c r="BT128" s="63">
        <f t="shared" si="159"/>
        <v>0</v>
      </c>
      <c r="BU128" s="63">
        <f t="shared" si="160"/>
        <v>0</v>
      </c>
      <c r="BV128" s="63">
        <f t="shared" si="161"/>
        <v>0</v>
      </c>
      <c r="BW128" s="63">
        <f t="shared" si="162"/>
        <v>0</v>
      </c>
      <c r="BX128" s="63">
        <f t="shared" si="163"/>
        <v>0</v>
      </c>
      <c r="BY128" s="63">
        <f t="shared" si="164"/>
        <v>0</v>
      </c>
      <c r="BZ128" s="63">
        <f t="shared" si="165"/>
        <v>0</v>
      </c>
      <c r="CA128" s="63">
        <f t="shared" si="166"/>
        <v>0</v>
      </c>
      <c r="CB128" s="63">
        <f t="shared" si="167"/>
        <v>0</v>
      </c>
      <c r="CC128" s="63">
        <f t="shared" si="168"/>
        <v>0</v>
      </c>
      <c r="CD128" s="63">
        <f t="shared" si="169"/>
        <v>0</v>
      </c>
      <c r="CE128" s="63">
        <f t="shared" si="170"/>
        <v>0</v>
      </c>
      <c r="CF128" s="63">
        <f t="shared" si="171"/>
        <v>0</v>
      </c>
      <c r="CG128" s="63">
        <f t="shared" si="172"/>
        <v>0</v>
      </c>
      <c r="CH128" s="63">
        <f t="shared" si="173"/>
        <v>0</v>
      </c>
      <c r="CI128" s="63">
        <f t="shared" si="174"/>
        <v>0</v>
      </c>
      <c r="CJ128" s="63">
        <f t="shared" si="175"/>
        <v>0</v>
      </c>
      <c r="CK128" s="63">
        <f t="shared" si="176"/>
        <v>0</v>
      </c>
      <c r="CL128" s="63">
        <f t="shared" si="177"/>
        <v>0</v>
      </c>
      <c r="CM128" s="63">
        <f t="shared" si="178"/>
        <v>0</v>
      </c>
      <c r="CN128" s="63">
        <f t="shared" si="179"/>
        <v>0</v>
      </c>
      <c r="CO128" s="63">
        <f t="shared" si="180"/>
        <v>0</v>
      </c>
      <c r="CP128" s="63">
        <f t="shared" si="181"/>
        <v>0</v>
      </c>
      <c r="CQ128" s="63">
        <f t="shared" si="182"/>
        <v>0</v>
      </c>
      <c r="CR128" s="63">
        <f t="shared" si="183"/>
        <v>0</v>
      </c>
      <c r="CS128" s="63">
        <f t="shared" si="184"/>
        <v>0</v>
      </c>
      <c r="CT128" s="63">
        <f t="shared" si="185"/>
        <v>0</v>
      </c>
      <c r="CU128" s="63">
        <f t="shared" si="186"/>
        <v>0</v>
      </c>
      <c r="CV128" s="63">
        <f t="shared" si="187"/>
        <v>0</v>
      </c>
      <c r="CW128" s="63">
        <f t="shared" si="188"/>
        <v>0</v>
      </c>
      <c r="CX128" s="63">
        <f t="shared" si="189"/>
        <v>0</v>
      </c>
    </row>
    <row r="129" spans="1:102" s="37" customFormat="1" ht="25.15" customHeight="1" x14ac:dyDescent="0.4">
      <c r="A129" s="187" t="s">
        <v>72</v>
      </c>
      <c r="B129" s="188">
        <v>44743</v>
      </c>
      <c r="E129" s="40"/>
      <c r="M129" s="27"/>
      <c r="P129" s="7"/>
      <c r="Q129" s="56"/>
      <c r="R129" s="57"/>
      <c r="S129" s="52"/>
      <c r="T129" s="52"/>
      <c r="U129" s="52"/>
      <c r="V129" s="7"/>
      <c r="W129" s="118"/>
      <c r="X129" s="118"/>
      <c r="Y129" s="118"/>
      <c r="Z129" s="118"/>
      <c r="AA129" s="118"/>
      <c r="AC129" s="7"/>
      <c r="AD129" s="42"/>
      <c r="AH129" s="42"/>
      <c r="AI129" s="41"/>
      <c r="AM129" s="7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61"/>
      <c r="BH129" s="118"/>
      <c r="BI129" s="118"/>
      <c r="BJ129" s="118"/>
      <c r="BK129" s="118"/>
      <c r="BM129" s="63">
        <f t="shared" si="152"/>
        <v>0</v>
      </c>
      <c r="BN129" s="63">
        <f t="shared" si="153"/>
        <v>0</v>
      </c>
      <c r="BO129" s="63">
        <f t="shared" si="154"/>
        <v>0</v>
      </c>
      <c r="BP129" s="63">
        <f t="shared" si="155"/>
        <v>0</v>
      </c>
      <c r="BQ129" s="63">
        <f t="shared" si="156"/>
        <v>0</v>
      </c>
      <c r="BR129" s="63">
        <f t="shared" si="157"/>
        <v>0</v>
      </c>
      <c r="BS129" s="63">
        <f t="shared" si="158"/>
        <v>0</v>
      </c>
      <c r="BT129" s="63">
        <f t="shared" si="159"/>
        <v>0</v>
      </c>
      <c r="BU129" s="63">
        <f t="shared" si="160"/>
        <v>0</v>
      </c>
      <c r="BV129" s="63">
        <f t="shared" si="161"/>
        <v>0</v>
      </c>
      <c r="BW129" s="63">
        <f t="shared" si="162"/>
        <v>0</v>
      </c>
      <c r="BX129" s="63">
        <f t="shared" si="163"/>
        <v>0</v>
      </c>
      <c r="BY129" s="63">
        <f t="shared" si="164"/>
        <v>0</v>
      </c>
      <c r="BZ129" s="63">
        <f t="shared" si="165"/>
        <v>0</v>
      </c>
      <c r="CA129" s="63">
        <f t="shared" si="166"/>
        <v>0</v>
      </c>
      <c r="CB129" s="63">
        <f t="shared" si="167"/>
        <v>0</v>
      </c>
      <c r="CC129" s="63">
        <f t="shared" si="168"/>
        <v>0</v>
      </c>
      <c r="CD129" s="63">
        <f t="shared" si="169"/>
        <v>0</v>
      </c>
      <c r="CE129" s="63">
        <f t="shared" si="170"/>
        <v>0</v>
      </c>
      <c r="CF129" s="63">
        <f t="shared" si="171"/>
        <v>0</v>
      </c>
      <c r="CG129" s="63">
        <f t="shared" si="172"/>
        <v>0</v>
      </c>
      <c r="CH129" s="63">
        <f t="shared" si="173"/>
        <v>0</v>
      </c>
      <c r="CI129" s="63">
        <f t="shared" si="174"/>
        <v>0</v>
      </c>
      <c r="CJ129" s="63">
        <f t="shared" si="175"/>
        <v>0</v>
      </c>
      <c r="CK129" s="63">
        <f t="shared" si="176"/>
        <v>0</v>
      </c>
      <c r="CL129" s="63">
        <f t="shared" si="177"/>
        <v>0</v>
      </c>
      <c r="CM129" s="63">
        <f t="shared" si="178"/>
        <v>0</v>
      </c>
      <c r="CN129" s="63">
        <f t="shared" si="179"/>
        <v>0</v>
      </c>
      <c r="CO129" s="63">
        <f t="shared" si="180"/>
        <v>0</v>
      </c>
      <c r="CP129" s="63">
        <f t="shared" si="181"/>
        <v>0</v>
      </c>
      <c r="CQ129" s="63">
        <f t="shared" si="182"/>
        <v>0</v>
      </c>
      <c r="CR129" s="63">
        <f t="shared" si="183"/>
        <v>0</v>
      </c>
      <c r="CS129" s="63">
        <f t="shared" si="184"/>
        <v>0</v>
      </c>
      <c r="CT129" s="63">
        <f t="shared" si="185"/>
        <v>0</v>
      </c>
      <c r="CU129" s="63">
        <f t="shared" si="186"/>
        <v>0</v>
      </c>
      <c r="CV129" s="63">
        <f t="shared" si="187"/>
        <v>0</v>
      </c>
      <c r="CW129" s="63">
        <f t="shared" si="188"/>
        <v>0</v>
      </c>
      <c r="CX129" s="63">
        <f t="shared" si="189"/>
        <v>0</v>
      </c>
    </row>
    <row r="130" spans="1:102" s="37" customFormat="1" ht="25.15" customHeight="1" x14ac:dyDescent="0.4">
      <c r="A130" s="187" t="s">
        <v>73</v>
      </c>
      <c r="B130" s="188">
        <v>44744</v>
      </c>
      <c r="E130" s="40"/>
      <c r="M130" s="27"/>
      <c r="P130" s="7"/>
      <c r="Q130" s="56"/>
      <c r="R130" s="57"/>
      <c r="S130" s="52"/>
      <c r="T130" s="52"/>
      <c r="U130" s="52"/>
      <c r="V130" s="7"/>
      <c r="W130" s="118"/>
      <c r="X130" s="118"/>
      <c r="Y130" s="118"/>
      <c r="Z130" s="118"/>
      <c r="AA130" s="118"/>
      <c r="AC130" s="7"/>
      <c r="AD130" s="42"/>
      <c r="AH130" s="42"/>
      <c r="AI130" s="41"/>
      <c r="AM130" s="7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61"/>
      <c r="BH130" s="118"/>
      <c r="BI130" s="118"/>
      <c r="BJ130" s="118"/>
      <c r="BK130" s="118"/>
      <c r="BM130" s="63">
        <f t="shared" si="152"/>
        <v>0</v>
      </c>
      <c r="BN130" s="63">
        <f t="shared" si="153"/>
        <v>0</v>
      </c>
      <c r="BO130" s="63">
        <f t="shared" si="154"/>
        <v>0</v>
      </c>
      <c r="BP130" s="63">
        <f t="shared" si="155"/>
        <v>0</v>
      </c>
      <c r="BQ130" s="63">
        <f t="shared" si="156"/>
        <v>0</v>
      </c>
      <c r="BR130" s="63">
        <f t="shared" si="157"/>
        <v>0</v>
      </c>
      <c r="BS130" s="63">
        <f t="shared" si="158"/>
        <v>0</v>
      </c>
      <c r="BT130" s="63">
        <f t="shared" si="159"/>
        <v>0</v>
      </c>
      <c r="BU130" s="63">
        <f t="shared" si="160"/>
        <v>0</v>
      </c>
      <c r="BV130" s="63">
        <f t="shared" si="161"/>
        <v>0</v>
      </c>
      <c r="BW130" s="63">
        <f t="shared" si="162"/>
        <v>0</v>
      </c>
      <c r="BX130" s="63">
        <f t="shared" si="163"/>
        <v>0</v>
      </c>
      <c r="BY130" s="63">
        <f t="shared" si="164"/>
        <v>0</v>
      </c>
      <c r="BZ130" s="63">
        <f t="shared" si="165"/>
        <v>0</v>
      </c>
      <c r="CA130" s="63">
        <f t="shared" si="166"/>
        <v>0</v>
      </c>
      <c r="CB130" s="63">
        <f t="shared" si="167"/>
        <v>0</v>
      </c>
      <c r="CC130" s="63">
        <f t="shared" si="168"/>
        <v>0</v>
      </c>
      <c r="CD130" s="63">
        <f t="shared" si="169"/>
        <v>0</v>
      </c>
      <c r="CE130" s="63">
        <f t="shared" si="170"/>
        <v>0</v>
      </c>
      <c r="CF130" s="63">
        <f t="shared" si="171"/>
        <v>0</v>
      </c>
      <c r="CG130" s="63">
        <f t="shared" si="172"/>
        <v>0</v>
      </c>
      <c r="CH130" s="63">
        <f t="shared" si="173"/>
        <v>0</v>
      </c>
      <c r="CI130" s="63">
        <f t="shared" si="174"/>
        <v>0</v>
      </c>
      <c r="CJ130" s="63">
        <f t="shared" si="175"/>
        <v>0</v>
      </c>
      <c r="CK130" s="63">
        <f t="shared" si="176"/>
        <v>0</v>
      </c>
      <c r="CL130" s="63">
        <f t="shared" si="177"/>
        <v>0</v>
      </c>
      <c r="CM130" s="63">
        <f t="shared" si="178"/>
        <v>0</v>
      </c>
      <c r="CN130" s="63">
        <f t="shared" si="179"/>
        <v>0</v>
      </c>
      <c r="CO130" s="63">
        <f t="shared" si="180"/>
        <v>0</v>
      </c>
      <c r="CP130" s="63">
        <f t="shared" si="181"/>
        <v>0</v>
      </c>
      <c r="CQ130" s="63">
        <f t="shared" si="182"/>
        <v>0</v>
      </c>
      <c r="CR130" s="63">
        <f t="shared" si="183"/>
        <v>0</v>
      </c>
      <c r="CS130" s="63">
        <f t="shared" si="184"/>
        <v>0</v>
      </c>
      <c r="CT130" s="63">
        <f t="shared" si="185"/>
        <v>0</v>
      </c>
      <c r="CU130" s="63">
        <f t="shared" si="186"/>
        <v>0</v>
      </c>
      <c r="CV130" s="63">
        <f t="shared" si="187"/>
        <v>0</v>
      </c>
      <c r="CW130" s="63">
        <f t="shared" si="188"/>
        <v>0</v>
      </c>
      <c r="CX130" s="63">
        <f t="shared" si="189"/>
        <v>0</v>
      </c>
    </row>
    <row r="131" spans="1:102" s="37" customFormat="1" ht="25.15" customHeight="1" x14ac:dyDescent="0.4">
      <c r="A131" s="187" t="s">
        <v>74</v>
      </c>
      <c r="B131" s="188">
        <v>44745</v>
      </c>
      <c r="E131" s="40"/>
      <c r="M131" s="27"/>
      <c r="P131" s="7"/>
      <c r="Q131" s="56"/>
      <c r="R131" s="57"/>
      <c r="S131" s="52"/>
      <c r="T131" s="52"/>
      <c r="U131" s="52"/>
      <c r="V131" s="7"/>
      <c r="W131" s="118"/>
      <c r="X131" s="118"/>
      <c r="Y131" s="118"/>
      <c r="Z131" s="118"/>
      <c r="AA131" s="118"/>
      <c r="AC131" s="7"/>
      <c r="AD131" s="42"/>
      <c r="AH131" s="42"/>
      <c r="AI131" s="41"/>
      <c r="AM131" s="7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61"/>
      <c r="BH131" s="118"/>
      <c r="BI131" s="118"/>
      <c r="BJ131" s="118"/>
      <c r="BK131" s="118"/>
      <c r="BM131" s="63">
        <f t="shared" si="152"/>
        <v>0</v>
      </c>
      <c r="BN131" s="63">
        <f t="shared" si="153"/>
        <v>0</v>
      </c>
      <c r="BO131" s="63">
        <f t="shared" si="154"/>
        <v>0</v>
      </c>
      <c r="BP131" s="63">
        <f t="shared" si="155"/>
        <v>0</v>
      </c>
      <c r="BQ131" s="63">
        <f t="shared" si="156"/>
        <v>0</v>
      </c>
      <c r="BR131" s="63">
        <f t="shared" si="157"/>
        <v>0</v>
      </c>
      <c r="BS131" s="63">
        <f t="shared" si="158"/>
        <v>0</v>
      </c>
      <c r="BT131" s="63">
        <f t="shared" si="159"/>
        <v>0</v>
      </c>
      <c r="BU131" s="63">
        <f t="shared" si="160"/>
        <v>0</v>
      </c>
      <c r="BV131" s="63">
        <f t="shared" si="161"/>
        <v>0</v>
      </c>
      <c r="BW131" s="63">
        <f t="shared" si="162"/>
        <v>0</v>
      </c>
      <c r="BX131" s="63">
        <f t="shared" si="163"/>
        <v>0</v>
      </c>
      <c r="BY131" s="63">
        <f t="shared" si="164"/>
        <v>0</v>
      </c>
      <c r="BZ131" s="63">
        <f t="shared" si="165"/>
        <v>0</v>
      </c>
      <c r="CA131" s="63">
        <f t="shared" si="166"/>
        <v>0</v>
      </c>
      <c r="CB131" s="63">
        <f t="shared" si="167"/>
        <v>0</v>
      </c>
      <c r="CC131" s="63">
        <f t="shared" si="168"/>
        <v>0</v>
      </c>
      <c r="CD131" s="63">
        <f t="shared" si="169"/>
        <v>0</v>
      </c>
      <c r="CE131" s="63">
        <f t="shared" si="170"/>
        <v>0</v>
      </c>
      <c r="CF131" s="63">
        <f t="shared" si="171"/>
        <v>0</v>
      </c>
      <c r="CG131" s="63">
        <f t="shared" si="172"/>
        <v>0</v>
      </c>
      <c r="CH131" s="63">
        <f t="shared" si="173"/>
        <v>0</v>
      </c>
      <c r="CI131" s="63">
        <f t="shared" si="174"/>
        <v>0</v>
      </c>
      <c r="CJ131" s="63">
        <f t="shared" si="175"/>
        <v>0</v>
      </c>
      <c r="CK131" s="63">
        <f t="shared" si="176"/>
        <v>0</v>
      </c>
      <c r="CL131" s="63">
        <f t="shared" si="177"/>
        <v>0</v>
      </c>
      <c r="CM131" s="63">
        <f t="shared" si="178"/>
        <v>0</v>
      </c>
      <c r="CN131" s="63">
        <f t="shared" si="179"/>
        <v>0</v>
      </c>
      <c r="CO131" s="63">
        <f t="shared" si="180"/>
        <v>0</v>
      </c>
      <c r="CP131" s="63">
        <f t="shared" si="181"/>
        <v>0</v>
      </c>
      <c r="CQ131" s="63">
        <f t="shared" si="182"/>
        <v>0</v>
      </c>
      <c r="CR131" s="63">
        <f t="shared" si="183"/>
        <v>0</v>
      </c>
      <c r="CS131" s="63">
        <f t="shared" si="184"/>
        <v>0</v>
      </c>
      <c r="CT131" s="63">
        <f t="shared" si="185"/>
        <v>0</v>
      </c>
      <c r="CU131" s="63">
        <f t="shared" si="186"/>
        <v>0</v>
      </c>
      <c r="CV131" s="63">
        <f t="shared" si="187"/>
        <v>0</v>
      </c>
      <c r="CW131" s="63">
        <f t="shared" si="188"/>
        <v>0</v>
      </c>
      <c r="CX131" s="63">
        <f t="shared" si="189"/>
        <v>0</v>
      </c>
    </row>
    <row r="132" spans="1:102" s="37" customFormat="1" ht="25.15" customHeight="1" x14ac:dyDescent="0.4">
      <c r="A132" s="187" t="s">
        <v>67</v>
      </c>
      <c r="B132" s="188">
        <v>44746</v>
      </c>
      <c r="E132" s="40"/>
      <c r="M132" s="27"/>
      <c r="P132" s="7"/>
      <c r="Q132" s="56"/>
      <c r="R132" s="57"/>
      <c r="S132" s="52"/>
      <c r="T132" s="52"/>
      <c r="U132" s="52"/>
      <c r="V132" s="7"/>
      <c r="W132" s="118"/>
      <c r="X132" s="118"/>
      <c r="Y132" s="118"/>
      <c r="Z132" s="118"/>
      <c r="AA132" s="118"/>
      <c r="AC132" s="7"/>
      <c r="AD132" s="42"/>
      <c r="AH132" s="42"/>
      <c r="AI132" s="41"/>
      <c r="AM132" s="7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61"/>
      <c r="BH132" s="118"/>
      <c r="BI132" s="118"/>
      <c r="BJ132" s="118"/>
      <c r="BK132" s="118"/>
      <c r="BM132" s="63">
        <f t="shared" si="152"/>
        <v>0</v>
      </c>
      <c r="BN132" s="63">
        <f t="shared" si="153"/>
        <v>0</v>
      </c>
      <c r="BO132" s="63">
        <f t="shared" si="154"/>
        <v>0</v>
      </c>
      <c r="BP132" s="63">
        <f t="shared" si="155"/>
        <v>0</v>
      </c>
      <c r="BQ132" s="63">
        <f t="shared" si="156"/>
        <v>0</v>
      </c>
      <c r="BR132" s="63">
        <f t="shared" si="157"/>
        <v>0</v>
      </c>
      <c r="BS132" s="63">
        <f t="shared" si="158"/>
        <v>0</v>
      </c>
      <c r="BT132" s="63">
        <f t="shared" si="159"/>
        <v>0</v>
      </c>
      <c r="BU132" s="63">
        <f t="shared" si="160"/>
        <v>0</v>
      </c>
      <c r="BV132" s="63">
        <f t="shared" si="161"/>
        <v>0</v>
      </c>
      <c r="BW132" s="63">
        <f t="shared" si="162"/>
        <v>0</v>
      </c>
      <c r="BX132" s="63">
        <f t="shared" si="163"/>
        <v>0</v>
      </c>
      <c r="BY132" s="63">
        <f t="shared" si="164"/>
        <v>0</v>
      </c>
      <c r="BZ132" s="63">
        <f t="shared" si="165"/>
        <v>0</v>
      </c>
      <c r="CA132" s="63">
        <f t="shared" si="166"/>
        <v>0</v>
      </c>
      <c r="CB132" s="63">
        <f t="shared" si="167"/>
        <v>0</v>
      </c>
      <c r="CC132" s="63">
        <f t="shared" si="168"/>
        <v>0</v>
      </c>
      <c r="CD132" s="63">
        <f t="shared" si="169"/>
        <v>0</v>
      </c>
      <c r="CE132" s="63">
        <f t="shared" si="170"/>
        <v>0</v>
      </c>
      <c r="CF132" s="63">
        <f t="shared" si="171"/>
        <v>0</v>
      </c>
      <c r="CG132" s="63">
        <f t="shared" si="172"/>
        <v>0</v>
      </c>
      <c r="CH132" s="63">
        <f t="shared" si="173"/>
        <v>0</v>
      </c>
      <c r="CI132" s="63">
        <f t="shared" si="174"/>
        <v>0</v>
      </c>
      <c r="CJ132" s="63">
        <f t="shared" si="175"/>
        <v>0</v>
      </c>
      <c r="CK132" s="63">
        <f t="shared" si="176"/>
        <v>0</v>
      </c>
      <c r="CL132" s="63">
        <f t="shared" si="177"/>
        <v>0</v>
      </c>
      <c r="CM132" s="63">
        <f t="shared" si="178"/>
        <v>0</v>
      </c>
      <c r="CN132" s="63">
        <f t="shared" si="179"/>
        <v>0</v>
      </c>
      <c r="CO132" s="63">
        <f t="shared" si="180"/>
        <v>0</v>
      </c>
      <c r="CP132" s="63">
        <f t="shared" si="181"/>
        <v>0</v>
      </c>
      <c r="CQ132" s="63">
        <f t="shared" si="182"/>
        <v>0</v>
      </c>
      <c r="CR132" s="63">
        <f t="shared" si="183"/>
        <v>0</v>
      </c>
      <c r="CS132" s="63">
        <f t="shared" si="184"/>
        <v>0</v>
      </c>
      <c r="CT132" s="63">
        <f t="shared" si="185"/>
        <v>0</v>
      </c>
      <c r="CU132" s="63">
        <f t="shared" si="186"/>
        <v>0</v>
      </c>
      <c r="CV132" s="63">
        <f t="shared" si="187"/>
        <v>0</v>
      </c>
      <c r="CW132" s="63">
        <f t="shared" si="188"/>
        <v>0</v>
      </c>
      <c r="CX132" s="63">
        <f t="shared" si="189"/>
        <v>0</v>
      </c>
    </row>
    <row r="133" spans="1:102" s="37" customFormat="1" ht="25.15" customHeight="1" x14ac:dyDescent="0.4">
      <c r="A133" s="187" t="s">
        <v>68</v>
      </c>
      <c r="B133" s="188">
        <v>44747</v>
      </c>
      <c r="E133" s="40"/>
      <c r="M133" s="27"/>
      <c r="P133" s="7"/>
      <c r="Q133" s="56"/>
      <c r="R133" s="57"/>
      <c r="S133" s="52"/>
      <c r="T133" s="52"/>
      <c r="U133" s="52"/>
      <c r="V133" s="7"/>
      <c r="W133" s="118"/>
      <c r="X133" s="118"/>
      <c r="Y133" s="118"/>
      <c r="Z133" s="118"/>
      <c r="AA133" s="118"/>
      <c r="AC133" s="7"/>
      <c r="AD133" s="42"/>
      <c r="AH133" s="42"/>
      <c r="AI133" s="41"/>
      <c r="AM133" s="7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61"/>
      <c r="BH133" s="118"/>
      <c r="BI133" s="118"/>
      <c r="BJ133" s="118"/>
      <c r="BK133" s="118"/>
      <c r="BM133" s="63">
        <f t="shared" si="152"/>
        <v>0</v>
      </c>
      <c r="BN133" s="63">
        <f t="shared" si="153"/>
        <v>0</v>
      </c>
      <c r="BO133" s="63">
        <f t="shared" si="154"/>
        <v>0</v>
      </c>
      <c r="BP133" s="63">
        <f t="shared" si="155"/>
        <v>0</v>
      </c>
      <c r="BQ133" s="63">
        <f t="shared" si="156"/>
        <v>0</v>
      </c>
      <c r="BR133" s="63">
        <f t="shared" si="157"/>
        <v>0</v>
      </c>
      <c r="BS133" s="63">
        <f t="shared" si="158"/>
        <v>0</v>
      </c>
      <c r="BT133" s="63">
        <f t="shared" si="159"/>
        <v>0</v>
      </c>
      <c r="BU133" s="63">
        <f t="shared" si="160"/>
        <v>0</v>
      </c>
      <c r="BV133" s="63">
        <f t="shared" si="161"/>
        <v>0</v>
      </c>
      <c r="BW133" s="63">
        <f t="shared" si="162"/>
        <v>0</v>
      </c>
      <c r="BX133" s="63">
        <f t="shared" si="163"/>
        <v>0</v>
      </c>
      <c r="BY133" s="63">
        <f t="shared" si="164"/>
        <v>0</v>
      </c>
      <c r="BZ133" s="63">
        <f t="shared" si="165"/>
        <v>0</v>
      </c>
      <c r="CA133" s="63">
        <f t="shared" si="166"/>
        <v>0</v>
      </c>
      <c r="CB133" s="63">
        <f t="shared" si="167"/>
        <v>0</v>
      </c>
      <c r="CC133" s="63">
        <f t="shared" si="168"/>
        <v>0</v>
      </c>
      <c r="CD133" s="63">
        <f t="shared" si="169"/>
        <v>0</v>
      </c>
      <c r="CE133" s="63">
        <f t="shared" si="170"/>
        <v>0</v>
      </c>
      <c r="CF133" s="63">
        <f t="shared" si="171"/>
        <v>0</v>
      </c>
      <c r="CG133" s="63">
        <f t="shared" si="172"/>
        <v>0</v>
      </c>
      <c r="CH133" s="63">
        <f t="shared" si="173"/>
        <v>0</v>
      </c>
      <c r="CI133" s="63">
        <f t="shared" si="174"/>
        <v>0</v>
      </c>
      <c r="CJ133" s="63">
        <f t="shared" si="175"/>
        <v>0</v>
      </c>
      <c r="CK133" s="63">
        <f t="shared" si="176"/>
        <v>0</v>
      </c>
      <c r="CL133" s="63">
        <f t="shared" si="177"/>
        <v>0</v>
      </c>
      <c r="CM133" s="63">
        <f t="shared" si="178"/>
        <v>0</v>
      </c>
      <c r="CN133" s="63">
        <f t="shared" si="179"/>
        <v>0</v>
      </c>
      <c r="CO133" s="63">
        <f t="shared" si="180"/>
        <v>0</v>
      </c>
      <c r="CP133" s="63">
        <f t="shared" si="181"/>
        <v>0</v>
      </c>
      <c r="CQ133" s="63">
        <f t="shared" si="182"/>
        <v>0</v>
      </c>
      <c r="CR133" s="63">
        <f t="shared" si="183"/>
        <v>0</v>
      </c>
      <c r="CS133" s="63">
        <f t="shared" si="184"/>
        <v>0</v>
      </c>
      <c r="CT133" s="63">
        <f t="shared" si="185"/>
        <v>0</v>
      </c>
      <c r="CU133" s="63">
        <f t="shared" si="186"/>
        <v>0</v>
      </c>
      <c r="CV133" s="63">
        <f t="shared" si="187"/>
        <v>0</v>
      </c>
      <c r="CW133" s="63">
        <f t="shared" si="188"/>
        <v>0</v>
      </c>
      <c r="CX133" s="63">
        <f t="shared" si="189"/>
        <v>0</v>
      </c>
    </row>
    <row r="134" spans="1:102" s="37" customFormat="1" ht="25.15" customHeight="1" x14ac:dyDescent="0.4">
      <c r="A134" s="187" t="s">
        <v>69</v>
      </c>
      <c r="B134" s="188">
        <v>44748</v>
      </c>
      <c r="E134" s="40"/>
      <c r="M134" s="27"/>
      <c r="P134" s="7"/>
      <c r="Q134" s="56"/>
      <c r="R134" s="57"/>
      <c r="S134" s="52"/>
      <c r="T134" s="52"/>
      <c r="U134" s="52"/>
      <c r="V134" s="7"/>
      <c r="W134" s="118"/>
      <c r="X134" s="118"/>
      <c r="Y134" s="118"/>
      <c r="Z134" s="118"/>
      <c r="AA134" s="118"/>
      <c r="AC134" s="7"/>
      <c r="AD134" s="42"/>
      <c r="AH134" s="42"/>
      <c r="AI134" s="41"/>
      <c r="AM134" s="7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61"/>
      <c r="BH134" s="118"/>
      <c r="BI134" s="118"/>
      <c r="BJ134" s="118"/>
      <c r="BK134" s="118"/>
      <c r="BM134" s="63">
        <f t="shared" si="152"/>
        <v>0</v>
      </c>
      <c r="BN134" s="63">
        <f t="shared" si="153"/>
        <v>0</v>
      </c>
      <c r="BO134" s="63">
        <f t="shared" si="154"/>
        <v>0</v>
      </c>
      <c r="BP134" s="63">
        <f t="shared" si="155"/>
        <v>0</v>
      </c>
      <c r="BQ134" s="63">
        <f t="shared" si="156"/>
        <v>0</v>
      </c>
      <c r="BR134" s="63">
        <f t="shared" si="157"/>
        <v>0</v>
      </c>
      <c r="BS134" s="63">
        <f t="shared" si="158"/>
        <v>0</v>
      </c>
      <c r="BT134" s="63">
        <f t="shared" si="159"/>
        <v>0</v>
      </c>
      <c r="BU134" s="63">
        <f t="shared" si="160"/>
        <v>0</v>
      </c>
      <c r="BV134" s="63">
        <f t="shared" si="161"/>
        <v>0</v>
      </c>
      <c r="BW134" s="63">
        <f t="shared" si="162"/>
        <v>0</v>
      </c>
      <c r="BX134" s="63">
        <f t="shared" si="163"/>
        <v>0</v>
      </c>
      <c r="BY134" s="63">
        <f t="shared" si="164"/>
        <v>0</v>
      </c>
      <c r="BZ134" s="63">
        <f t="shared" si="165"/>
        <v>0</v>
      </c>
      <c r="CA134" s="63">
        <f t="shared" si="166"/>
        <v>0</v>
      </c>
      <c r="CB134" s="63">
        <f t="shared" si="167"/>
        <v>0</v>
      </c>
      <c r="CC134" s="63">
        <f t="shared" si="168"/>
        <v>0</v>
      </c>
      <c r="CD134" s="63">
        <f t="shared" si="169"/>
        <v>0</v>
      </c>
      <c r="CE134" s="63">
        <f t="shared" si="170"/>
        <v>0</v>
      </c>
      <c r="CF134" s="63">
        <f t="shared" si="171"/>
        <v>0</v>
      </c>
      <c r="CG134" s="63">
        <f t="shared" si="172"/>
        <v>0</v>
      </c>
      <c r="CH134" s="63">
        <f t="shared" si="173"/>
        <v>0</v>
      </c>
      <c r="CI134" s="63">
        <f t="shared" si="174"/>
        <v>0</v>
      </c>
      <c r="CJ134" s="63">
        <f t="shared" si="175"/>
        <v>0</v>
      </c>
      <c r="CK134" s="63">
        <f t="shared" si="176"/>
        <v>0</v>
      </c>
      <c r="CL134" s="63">
        <f t="shared" si="177"/>
        <v>0</v>
      </c>
      <c r="CM134" s="63">
        <f t="shared" si="178"/>
        <v>0</v>
      </c>
      <c r="CN134" s="63">
        <f t="shared" si="179"/>
        <v>0</v>
      </c>
      <c r="CO134" s="63">
        <f t="shared" si="180"/>
        <v>0</v>
      </c>
      <c r="CP134" s="63">
        <f t="shared" si="181"/>
        <v>0</v>
      </c>
      <c r="CQ134" s="63">
        <f t="shared" si="182"/>
        <v>0</v>
      </c>
      <c r="CR134" s="63">
        <f t="shared" si="183"/>
        <v>0</v>
      </c>
      <c r="CS134" s="63">
        <f t="shared" si="184"/>
        <v>0</v>
      </c>
      <c r="CT134" s="63">
        <f t="shared" si="185"/>
        <v>0</v>
      </c>
      <c r="CU134" s="63">
        <f t="shared" si="186"/>
        <v>0</v>
      </c>
      <c r="CV134" s="63">
        <f t="shared" si="187"/>
        <v>0</v>
      </c>
      <c r="CW134" s="63">
        <f t="shared" si="188"/>
        <v>0</v>
      </c>
      <c r="CX134" s="63">
        <f t="shared" si="189"/>
        <v>0</v>
      </c>
    </row>
    <row r="135" spans="1:102" s="37" customFormat="1" ht="25.15" customHeight="1" x14ac:dyDescent="0.4">
      <c r="A135" s="187" t="s">
        <v>70</v>
      </c>
      <c r="B135" s="188">
        <v>44749</v>
      </c>
      <c r="E135" s="40"/>
      <c r="M135" s="27"/>
      <c r="P135" s="7"/>
      <c r="Q135" s="56"/>
      <c r="R135" s="57"/>
      <c r="S135" s="52"/>
      <c r="T135" s="52"/>
      <c r="U135" s="52"/>
      <c r="V135" s="7"/>
      <c r="W135" s="118"/>
      <c r="X135" s="118"/>
      <c r="Y135" s="118"/>
      <c r="Z135" s="118"/>
      <c r="AA135" s="118"/>
      <c r="AC135" s="7"/>
      <c r="AD135" s="42"/>
      <c r="AH135" s="42"/>
      <c r="AI135" s="41"/>
      <c r="AM135" s="7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61"/>
      <c r="BH135" s="118"/>
      <c r="BI135" s="118"/>
      <c r="BJ135" s="118"/>
      <c r="BK135" s="118"/>
      <c r="BM135" s="63">
        <f t="shared" si="152"/>
        <v>0</v>
      </c>
      <c r="BN135" s="63">
        <f t="shared" si="153"/>
        <v>0</v>
      </c>
      <c r="BO135" s="63">
        <f t="shared" si="154"/>
        <v>0</v>
      </c>
      <c r="BP135" s="63">
        <f t="shared" si="155"/>
        <v>0</v>
      </c>
      <c r="BQ135" s="63">
        <f t="shared" si="156"/>
        <v>0</v>
      </c>
      <c r="BR135" s="63">
        <f t="shared" si="157"/>
        <v>0</v>
      </c>
      <c r="BS135" s="63">
        <f t="shared" si="158"/>
        <v>0</v>
      </c>
      <c r="BT135" s="63">
        <f t="shared" si="159"/>
        <v>0</v>
      </c>
      <c r="BU135" s="63">
        <f t="shared" si="160"/>
        <v>0</v>
      </c>
      <c r="BV135" s="63">
        <f t="shared" si="161"/>
        <v>0</v>
      </c>
      <c r="BW135" s="63">
        <f t="shared" si="162"/>
        <v>0</v>
      </c>
      <c r="BX135" s="63">
        <f t="shared" si="163"/>
        <v>0</v>
      </c>
      <c r="BY135" s="63">
        <f t="shared" si="164"/>
        <v>0</v>
      </c>
      <c r="BZ135" s="63">
        <f t="shared" si="165"/>
        <v>0</v>
      </c>
      <c r="CA135" s="63">
        <f t="shared" si="166"/>
        <v>0</v>
      </c>
      <c r="CB135" s="63">
        <f t="shared" si="167"/>
        <v>0</v>
      </c>
      <c r="CC135" s="63">
        <f t="shared" si="168"/>
        <v>0</v>
      </c>
      <c r="CD135" s="63">
        <f t="shared" si="169"/>
        <v>0</v>
      </c>
      <c r="CE135" s="63">
        <f t="shared" si="170"/>
        <v>0</v>
      </c>
      <c r="CF135" s="63">
        <f t="shared" si="171"/>
        <v>0</v>
      </c>
      <c r="CG135" s="63">
        <f t="shared" si="172"/>
        <v>0</v>
      </c>
      <c r="CH135" s="63">
        <f t="shared" si="173"/>
        <v>0</v>
      </c>
      <c r="CI135" s="63">
        <f t="shared" si="174"/>
        <v>0</v>
      </c>
      <c r="CJ135" s="63">
        <f t="shared" si="175"/>
        <v>0</v>
      </c>
      <c r="CK135" s="63">
        <f t="shared" si="176"/>
        <v>0</v>
      </c>
      <c r="CL135" s="63">
        <f t="shared" si="177"/>
        <v>0</v>
      </c>
      <c r="CM135" s="63">
        <f t="shared" si="178"/>
        <v>0</v>
      </c>
      <c r="CN135" s="63">
        <f t="shared" si="179"/>
        <v>0</v>
      </c>
      <c r="CO135" s="63">
        <f t="shared" si="180"/>
        <v>0</v>
      </c>
      <c r="CP135" s="63">
        <f t="shared" si="181"/>
        <v>0</v>
      </c>
      <c r="CQ135" s="63">
        <f t="shared" si="182"/>
        <v>0</v>
      </c>
      <c r="CR135" s="63">
        <f t="shared" si="183"/>
        <v>0</v>
      </c>
      <c r="CS135" s="63">
        <f t="shared" si="184"/>
        <v>0</v>
      </c>
      <c r="CT135" s="63">
        <f t="shared" si="185"/>
        <v>0</v>
      </c>
      <c r="CU135" s="63">
        <f t="shared" si="186"/>
        <v>0</v>
      </c>
      <c r="CV135" s="63">
        <f t="shared" si="187"/>
        <v>0</v>
      </c>
      <c r="CW135" s="63">
        <f t="shared" si="188"/>
        <v>0</v>
      </c>
      <c r="CX135" s="63">
        <f t="shared" si="189"/>
        <v>0</v>
      </c>
    </row>
    <row r="136" spans="1:102" s="37" customFormat="1" ht="25.15" customHeight="1" x14ac:dyDescent="0.4">
      <c r="A136" s="187" t="s">
        <v>72</v>
      </c>
      <c r="B136" s="188">
        <v>44750</v>
      </c>
      <c r="E136" s="40"/>
      <c r="M136" s="27"/>
      <c r="P136" s="7"/>
      <c r="Q136" s="56"/>
      <c r="R136" s="57"/>
      <c r="S136" s="52"/>
      <c r="T136" s="52"/>
      <c r="U136" s="52"/>
      <c r="V136" s="7"/>
      <c r="W136" s="118"/>
      <c r="X136" s="118"/>
      <c r="Y136" s="118"/>
      <c r="Z136" s="118"/>
      <c r="AA136" s="118"/>
      <c r="AC136" s="7"/>
      <c r="AD136" s="42"/>
      <c r="AH136" s="42"/>
      <c r="AI136" s="41"/>
      <c r="AM136" s="7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61"/>
      <c r="BH136" s="118"/>
      <c r="BI136" s="118"/>
      <c r="BJ136" s="118"/>
      <c r="BK136" s="118"/>
      <c r="BM136" s="63">
        <f t="shared" si="152"/>
        <v>0</v>
      </c>
      <c r="BN136" s="63">
        <f t="shared" si="153"/>
        <v>0</v>
      </c>
      <c r="BO136" s="63">
        <f t="shared" si="154"/>
        <v>0</v>
      </c>
      <c r="BP136" s="63">
        <f t="shared" si="155"/>
        <v>0</v>
      </c>
      <c r="BQ136" s="63">
        <f t="shared" si="156"/>
        <v>0</v>
      </c>
      <c r="BR136" s="63">
        <f t="shared" si="157"/>
        <v>0</v>
      </c>
      <c r="BS136" s="63">
        <f t="shared" si="158"/>
        <v>0</v>
      </c>
      <c r="BT136" s="63">
        <f t="shared" si="159"/>
        <v>0</v>
      </c>
      <c r="BU136" s="63">
        <f t="shared" si="160"/>
        <v>0</v>
      </c>
      <c r="BV136" s="63">
        <f t="shared" si="161"/>
        <v>0</v>
      </c>
      <c r="BW136" s="63">
        <f t="shared" si="162"/>
        <v>0</v>
      </c>
      <c r="BX136" s="63">
        <f t="shared" si="163"/>
        <v>0</v>
      </c>
      <c r="BY136" s="63">
        <f t="shared" si="164"/>
        <v>0</v>
      </c>
      <c r="BZ136" s="63">
        <f t="shared" si="165"/>
        <v>0</v>
      </c>
      <c r="CA136" s="63">
        <f t="shared" si="166"/>
        <v>0</v>
      </c>
      <c r="CB136" s="63">
        <f t="shared" si="167"/>
        <v>0</v>
      </c>
      <c r="CC136" s="63">
        <f t="shared" si="168"/>
        <v>0</v>
      </c>
      <c r="CD136" s="63">
        <f t="shared" si="169"/>
        <v>0</v>
      </c>
      <c r="CE136" s="63">
        <f t="shared" si="170"/>
        <v>0</v>
      </c>
      <c r="CF136" s="63">
        <f t="shared" si="171"/>
        <v>0</v>
      </c>
      <c r="CG136" s="63">
        <f t="shared" si="172"/>
        <v>0</v>
      </c>
      <c r="CH136" s="63">
        <f t="shared" si="173"/>
        <v>0</v>
      </c>
      <c r="CI136" s="63">
        <f t="shared" si="174"/>
        <v>0</v>
      </c>
      <c r="CJ136" s="63">
        <f t="shared" si="175"/>
        <v>0</v>
      </c>
      <c r="CK136" s="63">
        <f t="shared" si="176"/>
        <v>0</v>
      </c>
      <c r="CL136" s="63">
        <f t="shared" si="177"/>
        <v>0</v>
      </c>
      <c r="CM136" s="63">
        <f t="shared" si="178"/>
        <v>0</v>
      </c>
      <c r="CN136" s="63">
        <f t="shared" si="179"/>
        <v>0</v>
      </c>
      <c r="CO136" s="63">
        <f t="shared" si="180"/>
        <v>0</v>
      </c>
      <c r="CP136" s="63">
        <f t="shared" si="181"/>
        <v>0</v>
      </c>
      <c r="CQ136" s="63">
        <f t="shared" si="182"/>
        <v>0</v>
      </c>
      <c r="CR136" s="63">
        <f t="shared" si="183"/>
        <v>0</v>
      </c>
      <c r="CS136" s="63">
        <f t="shared" si="184"/>
        <v>0</v>
      </c>
      <c r="CT136" s="63">
        <f t="shared" si="185"/>
        <v>0</v>
      </c>
      <c r="CU136" s="63">
        <f t="shared" si="186"/>
        <v>0</v>
      </c>
      <c r="CV136" s="63">
        <f t="shared" si="187"/>
        <v>0</v>
      </c>
      <c r="CW136" s="63">
        <f t="shared" si="188"/>
        <v>0</v>
      </c>
      <c r="CX136" s="63">
        <f t="shared" si="189"/>
        <v>0</v>
      </c>
    </row>
    <row r="137" spans="1:102" s="37" customFormat="1" ht="25.15" customHeight="1" x14ac:dyDescent="0.4">
      <c r="A137" s="187" t="s">
        <v>73</v>
      </c>
      <c r="B137" s="188">
        <v>44751</v>
      </c>
      <c r="E137" s="40"/>
      <c r="M137" s="27"/>
      <c r="P137" s="7"/>
      <c r="Q137" s="56"/>
      <c r="R137" s="57"/>
      <c r="S137" s="52"/>
      <c r="T137" s="52"/>
      <c r="U137" s="52"/>
      <c r="V137" s="7"/>
      <c r="W137" s="118"/>
      <c r="X137" s="118"/>
      <c r="Y137" s="118"/>
      <c r="Z137" s="118"/>
      <c r="AA137" s="118"/>
      <c r="AC137" s="7"/>
      <c r="AD137" s="42"/>
      <c r="AH137" s="42"/>
      <c r="AI137" s="41"/>
      <c r="AM137" s="7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61"/>
      <c r="BH137" s="118"/>
      <c r="BI137" s="118"/>
      <c r="BJ137" s="118"/>
      <c r="BK137" s="118"/>
      <c r="BM137" s="63">
        <f t="shared" si="152"/>
        <v>0</v>
      </c>
      <c r="BN137" s="63">
        <f t="shared" si="153"/>
        <v>0</v>
      </c>
      <c r="BO137" s="63">
        <f t="shared" si="154"/>
        <v>0</v>
      </c>
      <c r="BP137" s="63">
        <f t="shared" si="155"/>
        <v>0</v>
      </c>
      <c r="BQ137" s="63">
        <f t="shared" si="156"/>
        <v>0</v>
      </c>
      <c r="BR137" s="63">
        <f t="shared" si="157"/>
        <v>0</v>
      </c>
      <c r="BS137" s="63">
        <f t="shared" si="158"/>
        <v>0</v>
      </c>
      <c r="BT137" s="63">
        <f t="shared" si="159"/>
        <v>0</v>
      </c>
      <c r="BU137" s="63">
        <f t="shared" si="160"/>
        <v>0</v>
      </c>
      <c r="BV137" s="63">
        <f t="shared" si="161"/>
        <v>0</v>
      </c>
      <c r="BW137" s="63">
        <f t="shared" si="162"/>
        <v>0</v>
      </c>
      <c r="BX137" s="63">
        <f t="shared" si="163"/>
        <v>0</v>
      </c>
      <c r="BY137" s="63">
        <f t="shared" si="164"/>
        <v>0</v>
      </c>
      <c r="BZ137" s="63">
        <f t="shared" si="165"/>
        <v>0</v>
      </c>
      <c r="CA137" s="63">
        <f t="shared" si="166"/>
        <v>0</v>
      </c>
      <c r="CB137" s="63">
        <f t="shared" si="167"/>
        <v>0</v>
      </c>
      <c r="CC137" s="63">
        <f t="shared" si="168"/>
        <v>0</v>
      </c>
      <c r="CD137" s="63">
        <f t="shared" si="169"/>
        <v>0</v>
      </c>
      <c r="CE137" s="63">
        <f t="shared" si="170"/>
        <v>0</v>
      </c>
      <c r="CF137" s="63">
        <f t="shared" si="171"/>
        <v>0</v>
      </c>
      <c r="CG137" s="63">
        <f t="shared" si="172"/>
        <v>0</v>
      </c>
      <c r="CH137" s="63">
        <f t="shared" si="173"/>
        <v>0</v>
      </c>
      <c r="CI137" s="63">
        <f t="shared" si="174"/>
        <v>0</v>
      </c>
      <c r="CJ137" s="63">
        <f t="shared" si="175"/>
        <v>0</v>
      </c>
      <c r="CK137" s="63">
        <f t="shared" si="176"/>
        <v>0</v>
      </c>
      <c r="CL137" s="63">
        <f t="shared" si="177"/>
        <v>0</v>
      </c>
      <c r="CM137" s="63">
        <f t="shared" si="178"/>
        <v>0</v>
      </c>
      <c r="CN137" s="63">
        <f t="shared" si="179"/>
        <v>0</v>
      </c>
      <c r="CO137" s="63">
        <f t="shared" si="180"/>
        <v>0</v>
      </c>
      <c r="CP137" s="63">
        <f t="shared" si="181"/>
        <v>0</v>
      </c>
      <c r="CQ137" s="63">
        <f t="shared" si="182"/>
        <v>0</v>
      </c>
      <c r="CR137" s="63">
        <f t="shared" si="183"/>
        <v>0</v>
      </c>
      <c r="CS137" s="63">
        <f t="shared" si="184"/>
        <v>0</v>
      </c>
      <c r="CT137" s="63">
        <f t="shared" si="185"/>
        <v>0</v>
      </c>
      <c r="CU137" s="63">
        <f t="shared" si="186"/>
        <v>0</v>
      </c>
      <c r="CV137" s="63">
        <f t="shared" si="187"/>
        <v>0</v>
      </c>
      <c r="CW137" s="63">
        <f t="shared" si="188"/>
        <v>0</v>
      </c>
      <c r="CX137" s="63">
        <f t="shared" si="189"/>
        <v>0</v>
      </c>
    </row>
    <row r="138" spans="1:102" s="37" customFormat="1" ht="25.15" customHeight="1" x14ac:dyDescent="0.4">
      <c r="A138" s="187" t="s">
        <v>74</v>
      </c>
      <c r="B138" s="188">
        <v>44752</v>
      </c>
      <c r="E138" s="40"/>
      <c r="M138" s="27"/>
      <c r="P138" s="7"/>
      <c r="Q138" s="56"/>
      <c r="R138" s="57"/>
      <c r="S138" s="52"/>
      <c r="T138" s="52"/>
      <c r="U138" s="52"/>
      <c r="V138" s="7"/>
      <c r="W138" s="118"/>
      <c r="X138" s="118"/>
      <c r="Y138" s="118"/>
      <c r="Z138" s="118"/>
      <c r="AA138" s="118"/>
      <c r="AC138" s="7"/>
      <c r="AD138" s="42"/>
      <c r="AH138" s="42"/>
      <c r="AI138" s="41"/>
      <c r="AM138" s="7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61"/>
      <c r="BH138" s="118"/>
      <c r="BI138" s="118"/>
      <c r="BJ138" s="118"/>
      <c r="BK138" s="118"/>
      <c r="BM138" s="63">
        <f t="shared" si="152"/>
        <v>0</v>
      </c>
      <c r="BN138" s="63">
        <f t="shared" si="153"/>
        <v>0</v>
      </c>
      <c r="BO138" s="63">
        <f t="shared" si="154"/>
        <v>0</v>
      </c>
      <c r="BP138" s="63">
        <f t="shared" si="155"/>
        <v>0</v>
      </c>
      <c r="BQ138" s="63">
        <f t="shared" si="156"/>
        <v>0</v>
      </c>
      <c r="BR138" s="63">
        <f t="shared" si="157"/>
        <v>0</v>
      </c>
      <c r="BS138" s="63">
        <f t="shared" si="158"/>
        <v>0</v>
      </c>
      <c r="BT138" s="63">
        <f t="shared" si="159"/>
        <v>0</v>
      </c>
      <c r="BU138" s="63">
        <f t="shared" si="160"/>
        <v>0</v>
      </c>
      <c r="BV138" s="63">
        <f t="shared" si="161"/>
        <v>0</v>
      </c>
      <c r="BW138" s="63">
        <f t="shared" si="162"/>
        <v>0</v>
      </c>
      <c r="BX138" s="63">
        <f t="shared" si="163"/>
        <v>0</v>
      </c>
      <c r="BY138" s="63">
        <f t="shared" si="164"/>
        <v>0</v>
      </c>
      <c r="BZ138" s="63">
        <f t="shared" si="165"/>
        <v>0</v>
      </c>
      <c r="CA138" s="63">
        <f t="shared" si="166"/>
        <v>0</v>
      </c>
      <c r="CB138" s="63">
        <f t="shared" si="167"/>
        <v>0</v>
      </c>
      <c r="CC138" s="63">
        <f t="shared" si="168"/>
        <v>0</v>
      </c>
      <c r="CD138" s="63">
        <f t="shared" si="169"/>
        <v>0</v>
      </c>
      <c r="CE138" s="63">
        <f t="shared" si="170"/>
        <v>0</v>
      </c>
      <c r="CF138" s="63">
        <f t="shared" si="171"/>
        <v>0</v>
      </c>
      <c r="CG138" s="63">
        <f t="shared" si="172"/>
        <v>0</v>
      </c>
      <c r="CH138" s="63">
        <f t="shared" si="173"/>
        <v>0</v>
      </c>
      <c r="CI138" s="63">
        <f t="shared" si="174"/>
        <v>0</v>
      </c>
      <c r="CJ138" s="63">
        <f t="shared" si="175"/>
        <v>0</v>
      </c>
      <c r="CK138" s="63">
        <f t="shared" si="176"/>
        <v>0</v>
      </c>
      <c r="CL138" s="63">
        <f t="shared" si="177"/>
        <v>0</v>
      </c>
      <c r="CM138" s="63">
        <f t="shared" si="178"/>
        <v>0</v>
      </c>
      <c r="CN138" s="63">
        <f t="shared" si="179"/>
        <v>0</v>
      </c>
      <c r="CO138" s="63">
        <f t="shared" si="180"/>
        <v>0</v>
      </c>
      <c r="CP138" s="63">
        <f t="shared" si="181"/>
        <v>0</v>
      </c>
      <c r="CQ138" s="63">
        <f t="shared" si="182"/>
        <v>0</v>
      </c>
      <c r="CR138" s="63">
        <f t="shared" si="183"/>
        <v>0</v>
      </c>
      <c r="CS138" s="63">
        <f t="shared" si="184"/>
        <v>0</v>
      </c>
      <c r="CT138" s="63">
        <f t="shared" si="185"/>
        <v>0</v>
      </c>
      <c r="CU138" s="63">
        <f t="shared" si="186"/>
        <v>0</v>
      </c>
      <c r="CV138" s="63">
        <f t="shared" si="187"/>
        <v>0</v>
      </c>
      <c r="CW138" s="63">
        <f t="shared" si="188"/>
        <v>0</v>
      </c>
      <c r="CX138" s="63">
        <f t="shared" si="189"/>
        <v>0</v>
      </c>
    </row>
    <row r="139" spans="1:102" s="37" customFormat="1" ht="25.15" customHeight="1" x14ac:dyDescent="0.4">
      <c r="A139" s="187" t="s">
        <v>67</v>
      </c>
      <c r="B139" s="188">
        <v>44753</v>
      </c>
      <c r="E139" s="40"/>
      <c r="M139" s="27"/>
      <c r="P139" s="7"/>
      <c r="Q139" s="56"/>
      <c r="R139" s="57"/>
      <c r="S139" s="52"/>
      <c r="T139" s="52"/>
      <c r="U139" s="52"/>
      <c r="V139" s="7"/>
      <c r="W139" s="118"/>
      <c r="X139" s="118"/>
      <c r="Y139" s="118"/>
      <c r="Z139" s="118"/>
      <c r="AA139" s="118"/>
      <c r="AC139" s="7"/>
      <c r="AD139" s="42"/>
      <c r="AH139" s="42"/>
      <c r="AI139" s="41"/>
      <c r="AM139" s="7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61"/>
      <c r="BH139" s="118"/>
      <c r="BI139" s="118"/>
      <c r="BJ139" s="118"/>
      <c r="BK139" s="118"/>
      <c r="BM139" s="63">
        <f t="shared" si="152"/>
        <v>0</v>
      </c>
      <c r="BN139" s="63">
        <f t="shared" si="153"/>
        <v>0</v>
      </c>
      <c r="BO139" s="63">
        <f t="shared" si="154"/>
        <v>0</v>
      </c>
      <c r="BP139" s="63">
        <f t="shared" si="155"/>
        <v>0</v>
      </c>
      <c r="BQ139" s="63">
        <f t="shared" si="156"/>
        <v>0</v>
      </c>
      <c r="BR139" s="63">
        <f t="shared" si="157"/>
        <v>0</v>
      </c>
      <c r="BS139" s="63">
        <f t="shared" si="158"/>
        <v>0</v>
      </c>
      <c r="BT139" s="63">
        <f t="shared" si="159"/>
        <v>0</v>
      </c>
      <c r="BU139" s="63">
        <f t="shared" si="160"/>
        <v>0</v>
      </c>
      <c r="BV139" s="63">
        <f t="shared" si="161"/>
        <v>0</v>
      </c>
      <c r="BW139" s="63">
        <f t="shared" si="162"/>
        <v>0</v>
      </c>
      <c r="BX139" s="63">
        <f t="shared" si="163"/>
        <v>0</v>
      </c>
      <c r="BY139" s="63">
        <f t="shared" si="164"/>
        <v>0</v>
      </c>
      <c r="BZ139" s="63">
        <f t="shared" si="165"/>
        <v>0</v>
      </c>
      <c r="CA139" s="63">
        <f t="shared" si="166"/>
        <v>0</v>
      </c>
      <c r="CB139" s="63">
        <f t="shared" si="167"/>
        <v>0</v>
      </c>
      <c r="CC139" s="63">
        <f t="shared" si="168"/>
        <v>0</v>
      </c>
      <c r="CD139" s="63">
        <f t="shared" si="169"/>
        <v>0</v>
      </c>
      <c r="CE139" s="63">
        <f t="shared" si="170"/>
        <v>0</v>
      </c>
      <c r="CF139" s="63">
        <f t="shared" si="171"/>
        <v>0</v>
      </c>
      <c r="CG139" s="63">
        <f t="shared" si="172"/>
        <v>0</v>
      </c>
      <c r="CH139" s="63">
        <f t="shared" si="173"/>
        <v>0</v>
      </c>
      <c r="CI139" s="63">
        <f t="shared" si="174"/>
        <v>0</v>
      </c>
      <c r="CJ139" s="63">
        <f t="shared" si="175"/>
        <v>0</v>
      </c>
      <c r="CK139" s="63">
        <f t="shared" si="176"/>
        <v>0</v>
      </c>
      <c r="CL139" s="63">
        <f t="shared" si="177"/>
        <v>0</v>
      </c>
      <c r="CM139" s="63">
        <f t="shared" si="178"/>
        <v>0</v>
      </c>
      <c r="CN139" s="63">
        <f t="shared" si="179"/>
        <v>0</v>
      </c>
      <c r="CO139" s="63">
        <f t="shared" si="180"/>
        <v>0</v>
      </c>
      <c r="CP139" s="63">
        <f t="shared" si="181"/>
        <v>0</v>
      </c>
      <c r="CQ139" s="63">
        <f t="shared" si="182"/>
        <v>0</v>
      </c>
      <c r="CR139" s="63">
        <f t="shared" si="183"/>
        <v>0</v>
      </c>
      <c r="CS139" s="63">
        <f t="shared" si="184"/>
        <v>0</v>
      </c>
      <c r="CT139" s="63">
        <f t="shared" si="185"/>
        <v>0</v>
      </c>
      <c r="CU139" s="63">
        <f t="shared" si="186"/>
        <v>0</v>
      </c>
      <c r="CV139" s="63">
        <f t="shared" si="187"/>
        <v>0</v>
      </c>
      <c r="CW139" s="63">
        <f t="shared" si="188"/>
        <v>0</v>
      </c>
      <c r="CX139" s="63">
        <f t="shared" si="189"/>
        <v>0</v>
      </c>
    </row>
    <row r="140" spans="1:102" s="37" customFormat="1" ht="25.15" customHeight="1" x14ac:dyDescent="0.4">
      <c r="A140" s="187" t="s">
        <v>68</v>
      </c>
      <c r="B140" s="188">
        <v>44754</v>
      </c>
      <c r="E140" s="40"/>
      <c r="M140" s="27"/>
      <c r="P140" s="7"/>
      <c r="Q140" s="56"/>
      <c r="R140" s="57"/>
      <c r="S140" s="52"/>
      <c r="T140" s="52"/>
      <c r="U140" s="52"/>
      <c r="V140" s="7"/>
      <c r="W140" s="118"/>
      <c r="X140" s="118"/>
      <c r="Y140" s="118"/>
      <c r="Z140" s="118"/>
      <c r="AA140" s="118"/>
      <c r="AC140" s="7"/>
      <c r="AD140" s="42"/>
      <c r="AH140" s="42"/>
      <c r="AI140" s="41"/>
      <c r="AM140" s="7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61"/>
      <c r="BH140" s="118"/>
      <c r="BI140" s="118"/>
      <c r="BJ140" s="118"/>
      <c r="BK140" s="118"/>
      <c r="BM140" s="63">
        <f t="shared" si="152"/>
        <v>0</v>
      </c>
      <c r="BN140" s="63">
        <f t="shared" si="153"/>
        <v>0</v>
      </c>
      <c r="BO140" s="63">
        <f t="shared" si="154"/>
        <v>0</v>
      </c>
      <c r="BP140" s="63">
        <f t="shared" si="155"/>
        <v>0</v>
      </c>
      <c r="BQ140" s="63">
        <f t="shared" si="156"/>
        <v>0</v>
      </c>
      <c r="BR140" s="63">
        <f t="shared" si="157"/>
        <v>0</v>
      </c>
      <c r="BS140" s="63">
        <f t="shared" si="158"/>
        <v>0</v>
      </c>
      <c r="BT140" s="63">
        <f t="shared" si="159"/>
        <v>0</v>
      </c>
      <c r="BU140" s="63">
        <f t="shared" si="160"/>
        <v>0</v>
      </c>
      <c r="BV140" s="63">
        <f t="shared" si="161"/>
        <v>0</v>
      </c>
      <c r="BW140" s="63">
        <f t="shared" si="162"/>
        <v>0</v>
      </c>
      <c r="BX140" s="63">
        <f t="shared" si="163"/>
        <v>0</v>
      </c>
      <c r="BY140" s="63">
        <f t="shared" si="164"/>
        <v>0</v>
      </c>
      <c r="BZ140" s="63">
        <f t="shared" si="165"/>
        <v>0</v>
      </c>
      <c r="CA140" s="63">
        <f t="shared" si="166"/>
        <v>0</v>
      </c>
      <c r="CB140" s="63">
        <f t="shared" si="167"/>
        <v>0</v>
      </c>
      <c r="CC140" s="63">
        <f t="shared" si="168"/>
        <v>0</v>
      </c>
      <c r="CD140" s="63">
        <f t="shared" si="169"/>
        <v>0</v>
      </c>
      <c r="CE140" s="63">
        <f t="shared" si="170"/>
        <v>0</v>
      </c>
      <c r="CF140" s="63">
        <f t="shared" si="171"/>
        <v>0</v>
      </c>
      <c r="CG140" s="63">
        <f t="shared" si="172"/>
        <v>0</v>
      </c>
      <c r="CH140" s="63">
        <f t="shared" si="173"/>
        <v>0</v>
      </c>
      <c r="CI140" s="63">
        <f t="shared" si="174"/>
        <v>0</v>
      </c>
      <c r="CJ140" s="63">
        <f t="shared" si="175"/>
        <v>0</v>
      </c>
      <c r="CK140" s="63">
        <f t="shared" si="176"/>
        <v>0</v>
      </c>
      <c r="CL140" s="63">
        <f t="shared" si="177"/>
        <v>0</v>
      </c>
      <c r="CM140" s="63">
        <f t="shared" si="178"/>
        <v>0</v>
      </c>
      <c r="CN140" s="63">
        <f t="shared" si="179"/>
        <v>0</v>
      </c>
      <c r="CO140" s="63">
        <f t="shared" si="180"/>
        <v>0</v>
      </c>
      <c r="CP140" s="63">
        <f t="shared" si="181"/>
        <v>0</v>
      </c>
      <c r="CQ140" s="63">
        <f t="shared" si="182"/>
        <v>0</v>
      </c>
      <c r="CR140" s="63">
        <f t="shared" si="183"/>
        <v>0</v>
      </c>
      <c r="CS140" s="63">
        <f t="shared" si="184"/>
        <v>0</v>
      </c>
      <c r="CT140" s="63">
        <f t="shared" si="185"/>
        <v>0</v>
      </c>
      <c r="CU140" s="63">
        <f t="shared" si="186"/>
        <v>0</v>
      </c>
      <c r="CV140" s="63">
        <f t="shared" si="187"/>
        <v>0</v>
      </c>
      <c r="CW140" s="63">
        <f t="shared" si="188"/>
        <v>0</v>
      </c>
      <c r="CX140" s="63">
        <f t="shared" si="189"/>
        <v>0</v>
      </c>
    </row>
    <row r="141" spans="1:102" s="37" customFormat="1" ht="25.15" customHeight="1" x14ac:dyDescent="0.4">
      <c r="A141" s="187" t="s">
        <v>69</v>
      </c>
      <c r="B141" s="188">
        <v>44755</v>
      </c>
      <c r="E141" s="40"/>
      <c r="M141" s="27"/>
      <c r="P141" s="7"/>
      <c r="Q141" s="56"/>
      <c r="R141" s="57"/>
      <c r="S141" s="52"/>
      <c r="T141" s="52"/>
      <c r="U141" s="52"/>
      <c r="V141" s="7"/>
      <c r="W141" s="118"/>
      <c r="X141" s="118"/>
      <c r="Y141" s="118"/>
      <c r="Z141" s="118"/>
      <c r="AA141" s="118"/>
      <c r="AC141" s="7"/>
      <c r="AD141" s="42"/>
      <c r="AH141" s="42"/>
      <c r="AI141" s="41"/>
      <c r="AM141" s="7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61"/>
      <c r="BH141" s="118"/>
      <c r="BI141" s="118"/>
      <c r="BJ141" s="118"/>
      <c r="BK141" s="118"/>
      <c r="BM141" s="63">
        <f t="shared" ref="BM141:BM172" si="190">COUNTIF($D141:$BJ141,"1")</f>
        <v>0</v>
      </c>
      <c r="BN141" s="63">
        <f t="shared" ref="BN141:BN172" si="191">COUNTIF($D141:$BJ141,"2")</f>
        <v>0</v>
      </c>
      <c r="BO141" s="63">
        <f t="shared" ref="BO141:BO172" si="192">COUNTIF($D141:$BJ141,"3")</f>
        <v>0</v>
      </c>
      <c r="BP141" s="63">
        <f t="shared" ref="BP141:BP172" si="193">COUNTIF($D141:$BJ141,"4")</f>
        <v>0</v>
      </c>
      <c r="BQ141" s="63">
        <f t="shared" ref="BQ141:BQ172" si="194">COUNTIF($D141:$BJ141,"5")</f>
        <v>0</v>
      </c>
      <c r="BR141" s="63">
        <f t="shared" ref="BR141:BR172" si="195">COUNTIF($D141:$BJ141,"6")</f>
        <v>0</v>
      </c>
      <c r="BS141" s="63">
        <f t="shared" ref="BS141:BS172" si="196">COUNTIF($D141:$BJ141,"7")</f>
        <v>0</v>
      </c>
      <c r="BT141" s="63">
        <f t="shared" ref="BT141:BT172" si="197">COUNTIF($D141:$BJ141,"8")</f>
        <v>0</v>
      </c>
      <c r="BU141" s="63">
        <f t="shared" ref="BU141:BU172" si="198">COUNTIF($D141:$BJ141,"9")</f>
        <v>0</v>
      </c>
      <c r="BV141" s="63">
        <f t="shared" ref="BV141:BV172" si="199">COUNTIF($D141:$BJ141,"10")</f>
        <v>0</v>
      </c>
      <c r="BW141" s="63">
        <f t="shared" ref="BW141:BW172" si="200">COUNTIF($D141:$BJ141,"11")</f>
        <v>0</v>
      </c>
      <c r="BX141" s="63">
        <f t="shared" ref="BX141:BX172" si="201">COUNTIF($D141:$BJ141,"12")</f>
        <v>0</v>
      </c>
      <c r="BY141" s="63">
        <f t="shared" ref="BY141:BY172" si="202">COUNTIF($D141:$BJ141,"13")</f>
        <v>0</v>
      </c>
      <c r="BZ141" s="63">
        <f t="shared" ref="BZ141:BZ172" si="203">COUNTIF($D141:$BJ141,"14")</f>
        <v>0</v>
      </c>
      <c r="CA141" s="63">
        <f t="shared" ref="CA141:CA172" si="204">COUNTIF($D141:$BJ141,"15")</f>
        <v>0</v>
      </c>
      <c r="CB141" s="63">
        <f t="shared" ref="CB141:CB172" si="205">COUNTIF($D141:$BJ141,"16")</f>
        <v>0</v>
      </c>
      <c r="CC141" s="63">
        <f t="shared" ref="CC141:CC172" si="206">COUNTIF($D141:$BJ141,"17")</f>
        <v>0</v>
      </c>
      <c r="CD141" s="63">
        <f t="shared" ref="CD141:CD172" si="207">COUNTIF($D141:$BJ141,"18")</f>
        <v>0</v>
      </c>
      <c r="CE141" s="63">
        <f t="shared" ref="CE141:CE172" si="208">COUNTIF($D141:$BJ141,"19")</f>
        <v>0</v>
      </c>
      <c r="CF141" s="63">
        <f t="shared" ref="CF141:CF172" si="209">COUNTIF($D141:$BJ141,"20")</f>
        <v>0</v>
      </c>
      <c r="CG141" s="63">
        <f t="shared" ref="CG141:CG172" si="210">COUNTIF($D141:$BJ141,"21")</f>
        <v>0</v>
      </c>
      <c r="CH141" s="63">
        <f t="shared" ref="CH141:CH172" si="211">COUNTIF($D141:$BJ141,"22")</f>
        <v>0</v>
      </c>
      <c r="CI141" s="63">
        <f t="shared" ref="CI141:CI172" si="212">COUNTIF($D141:$BJ141,"23")</f>
        <v>0</v>
      </c>
      <c r="CJ141" s="63">
        <f t="shared" ref="CJ141:CJ172" si="213">COUNTIF($D141:$BJ141,"24")</f>
        <v>0</v>
      </c>
      <c r="CK141" s="63">
        <f t="shared" ref="CK141:CK172" si="214">COUNTIF($D141:$BJ141,"25")</f>
        <v>0</v>
      </c>
      <c r="CL141" s="63">
        <f t="shared" ref="CL141:CL172" si="215">COUNTIF($D141:$BJ141,"26")</f>
        <v>0</v>
      </c>
      <c r="CM141" s="63">
        <f t="shared" ref="CM141:CM172" si="216">COUNTIF($D141:$BJ141,"27")</f>
        <v>0</v>
      </c>
      <c r="CN141" s="63">
        <f t="shared" ref="CN141:CN172" si="217">COUNTIF($D141:$BJ141,"28")</f>
        <v>0</v>
      </c>
      <c r="CO141" s="63">
        <f t="shared" ref="CO141:CO172" si="218">COUNTIF($D141:$BJ141,"29")</f>
        <v>0</v>
      </c>
      <c r="CP141" s="63">
        <f t="shared" ref="CP141:CP172" si="219">COUNTIF($D141:$BJ141,"30")</f>
        <v>0</v>
      </c>
      <c r="CQ141" s="63">
        <f t="shared" ref="CQ141:CQ172" si="220">COUNTIF($D141:$BJ141,"31")</f>
        <v>0</v>
      </c>
      <c r="CR141" s="63">
        <f t="shared" ref="CR141:CR172" si="221">COUNTIF($D141:$BJ141,"32")</f>
        <v>0</v>
      </c>
      <c r="CS141" s="63">
        <f t="shared" ref="CS141:CS172" si="222">COUNTIF($D141:$BJ141,"33")</f>
        <v>0</v>
      </c>
      <c r="CT141" s="63">
        <f t="shared" ref="CT141:CT172" si="223">COUNTIF($D141:$BJ141,"34")</f>
        <v>0</v>
      </c>
      <c r="CU141" s="63">
        <f t="shared" ref="CU141:CU172" si="224">COUNTIF($D141:$BJ141,"35")</f>
        <v>0</v>
      </c>
      <c r="CV141" s="63">
        <f t="shared" ref="CV141:CV172" si="225">COUNTIF($D141:$BJ141,"36")</f>
        <v>0</v>
      </c>
      <c r="CW141" s="63">
        <f t="shared" ref="CW141:CW172" si="226">COUNTIF($D141:$BJ141,"37")</f>
        <v>0</v>
      </c>
      <c r="CX141" s="63">
        <f t="shared" ref="CX141:CX157" si="227">COUNTIF($D141:$BJ141,"38")</f>
        <v>0</v>
      </c>
    </row>
    <row r="142" spans="1:102" s="37" customFormat="1" ht="25.15" customHeight="1" x14ac:dyDescent="0.4">
      <c r="A142" s="187" t="s">
        <v>70</v>
      </c>
      <c r="B142" s="188">
        <v>44756</v>
      </c>
      <c r="E142" s="40"/>
      <c r="M142" s="27"/>
      <c r="P142" s="7"/>
      <c r="Q142" s="56"/>
      <c r="R142" s="57"/>
      <c r="S142" s="52"/>
      <c r="T142" s="52"/>
      <c r="U142" s="52"/>
      <c r="V142" s="7"/>
      <c r="W142" s="118"/>
      <c r="X142" s="118"/>
      <c r="Y142" s="118"/>
      <c r="Z142" s="118"/>
      <c r="AA142" s="118"/>
      <c r="AC142" s="7"/>
      <c r="AD142" s="42"/>
      <c r="AH142" s="42"/>
      <c r="AI142" s="41"/>
      <c r="AM142" s="7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61"/>
      <c r="BH142" s="118"/>
      <c r="BI142" s="118"/>
      <c r="BJ142" s="118"/>
      <c r="BK142" s="118"/>
      <c r="BM142" s="63">
        <f t="shared" si="190"/>
        <v>0</v>
      </c>
      <c r="BN142" s="63">
        <f t="shared" si="191"/>
        <v>0</v>
      </c>
      <c r="BO142" s="63">
        <f t="shared" si="192"/>
        <v>0</v>
      </c>
      <c r="BP142" s="63">
        <f t="shared" si="193"/>
        <v>0</v>
      </c>
      <c r="BQ142" s="63">
        <f t="shared" si="194"/>
        <v>0</v>
      </c>
      <c r="BR142" s="63">
        <f t="shared" si="195"/>
        <v>0</v>
      </c>
      <c r="BS142" s="63">
        <f t="shared" si="196"/>
        <v>0</v>
      </c>
      <c r="BT142" s="63">
        <f t="shared" si="197"/>
        <v>0</v>
      </c>
      <c r="BU142" s="63">
        <f t="shared" si="198"/>
        <v>0</v>
      </c>
      <c r="BV142" s="63">
        <f t="shared" si="199"/>
        <v>0</v>
      </c>
      <c r="BW142" s="63">
        <f t="shared" si="200"/>
        <v>0</v>
      </c>
      <c r="BX142" s="63">
        <f t="shared" si="201"/>
        <v>0</v>
      </c>
      <c r="BY142" s="63">
        <f t="shared" si="202"/>
        <v>0</v>
      </c>
      <c r="BZ142" s="63">
        <f t="shared" si="203"/>
        <v>0</v>
      </c>
      <c r="CA142" s="63">
        <f t="shared" si="204"/>
        <v>0</v>
      </c>
      <c r="CB142" s="63">
        <f t="shared" si="205"/>
        <v>0</v>
      </c>
      <c r="CC142" s="63">
        <f t="shared" si="206"/>
        <v>0</v>
      </c>
      <c r="CD142" s="63">
        <f t="shared" si="207"/>
        <v>0</v>
      </c>
      <c r="CE142" s="63">
        <f t="shared" si="208"/>
        <v>0</v>
      </c>
      <c r="CF142" s="63">
        <f t="shared" si="209"/>
        <v>0</v>
      </c>
      <c r="CG142" s="63">
        <f t="shared" si="210"/>
        <v>0</v>
      </c>
      <c r="CH142" s="63">
        <f t="shared" si="211"/>
        <v>0</v>
      </c>
      <c r="CI142" s="63">
        <f t="shared" si="212"/>
        <v>0</v>
      </c>
      <c r="CJ142" s="63">
        <f t="shared" si="213"/>
        <v>0</v>
      </c>
      <c r="CK142" s="63">
        <f t="shared" si="214"/>
        <v>0</v>
      </c>
      <c r="CL142" s="63">
        <f t="shared" si="215"/>
        <v>0</v>
      </c>
      <c r="CM142" s="63">
        <f t="shared" si="216"/>
        <v>0</v>
      </c>
      <c r="CN142" s="63">
        <f t="shared" si="217"/>
        <v>0</v>
      </c>
      <c r="CO142" s="63">
        <f t="shared" si="218"/>
        <v>0</v>
      </c>
      <c r="CP142" s="63">
        <f t="shared" si="219"/>
        <v>0</v>
      </c>
      <c r="CQ142" s="63">
        <f t="shared" si="220"/>
        <v>0</v>
      </c>
      <c r="CR142" s="63">
        <f t="shared" si="221"/>
        <v>0</v>
      </c>
      <c r="CS142" s="63">
        <f t="shared" si="222"/>
        <v>0</v>
      </c>
      <c r="CT142" s="63">
        <f t="shared" si="223"/>
        <v>0</v>
      </c>
      <c r="CU142" s="63">
        <f t="shared" si="224"/>
        <v>0</v>
      </c>
      <c r="CV142" s="63">
        <f t="shared" si="225"/>
        <v>0</v>
      </c>
      <c r="CW142" s="63">
        <f t="shared" si="226"/>
        <v>0</v>
      </c>
      <c r="CX142" s="63">
        <f t="shared" si="227"/>
        <v>0</v>
      </c>
    </row>
    <row r="143" spans="1:102" s="37" customFormat="1" ht="25.15" customHeight="1" x14ac:dyDescent="0.4">
      <c r="A143" s="187" t="s">
        <v>72</v>
      </c>
      <c r="B143" s="188">
        <v>44757</v>
      </c>
      <c r="E143" s="40"/>
      <c r="M143" s="27"/>
      <c r="P143" s="7"/>
      <c r="Q143" s="56"/>
      <c r="R143" s="57"/>
      <c r="S143" s="52"/>
      <c r="T143" s="52"/>
      <c r="U143" s="52"/>
      <c r="V143" s="7"/>
      <c r="W143" s="118"/>
      <c r="X143" s="118"/>
      <c r="Y143" s="118"/>
      <c r="Z143" s="118"/>
      <c r="AA143" s="118"/>
      <c r="AC143" s="7"/>
      <c r="AD143" s="42"/>
      <c r="AH143" s="42"/>
      <c r="AI143" s="41"/>
      <c r="AM143" s="7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61"/>
      <c r="BH143" s="118"/>
      <c r="BI143" s="118"/>
      <c r="BJ143" s="118"/>
      <c r="BK143" s="118"/>
      <c r="BM143" s="63">
        <f t="shared" si="190"/>
        <v>0</v>
      </c>
      <c r="BN143" s="63">
        <f t="shared" si="191"/>
        <v>0</v>
      </c>
      <c r="BO143" s="63">
        <f t="shared" si="192"/>
        <v>0</v>
      </c>
      <c r="BP143" s="63">
        <f t="shared" si="193"/>
        <v>0</v>
      </c>
      <c r="BQ143" s="63">
        <f t="shared" si="194"/>
        <v>0</v>
      </c>
      <c r="BR143" s="63">
        <f t="shared" si="195"/>
        <v>0</v>
      </c>
      <c r="BS143" s="63">
        <f t="shared" si="196"/>
        <v>0</v>
      </c>
      <c r="BT143" s="63">
        <f t="shared" si="197"/>
        <v>0</v>
      </c>
      <c r="BU143" s="63">
        <f t="shared" si="198"/>
        <v>0</v>
      </c>
      <c r="BV143" s="63">
        <f t="shared" si="199"/>
        <v>0</v>
      </c>
      <c r="BW143" s="63">
        <f t="shared" si="200"/>
        <v>0</v>
      </c>
      <c r="BX143" s="63">
        <f t="shared" si="201"/>
        <v>0</v>
      </c>
      <c r="BY143" s="63">
        <f t="shared" si="202"/>
        <v>0</v>
      </c>
      <c r="BZ143" s="63">
        <f t="shared" si="203"/>
        <v>0</v>
      </c>
      <c r="CA143" s="63">
        <f t="shared" si="204"/>
        <v>0</v>
      </c>
      <c r="CB143" s="63">
        <f t="shared" si="205"/>
        <v>0</v>
      </c>
      <c r="CC143" s="63">
        <f t="shared" si="206"/>
        <v>0</v>
      </c>
      <c r="CD143" s="63">
        <f t="shared" si="207"/>
        <v>0</v>
      </c>
      <c r="CE143" s="63">
        <f t="shared" si="208"/>
        <v>0</v>
      </c>
      <c r="CF143" s="63">
        <f t="shared" si="209"/>
        <v>0</v>
      </c>
      <c r="CG143" s="63">
        <f t="shared" si="210"/>
        <v>0</v>
      </c>
      <c r="CH143" s="63">
        <f t="shared" si="211"/>
        <v>0</v>
      </c>
      <c r="CI143" s="63">
        <f t="shared" si="212"/>
        <v>0</v>
      </c>
      <c r="CJ143" s="63">
        <f t="shared" si="213"/>
        <v>0</v>
      </c>
      <c r="CK143" s="63">
        <f t="shared" si="214"/>
        <v>0</v>
      </c>
      <c r="CL143" s="63">
        <f t="shared" si="215"/>
        <v>0</v>
      </c>
      <c r="CM143" s="63">
        <f t="shared" si="216"/>
        <v>0</v>
      </c>
      <c r="CN143" s="63">
        <f t="shared" si="217"/>
        <v>0</v>
      </c>
      <c r="CO143" s="63">
        <f t="shared" si="218"/>
        <v>0</v>
      </c>
      <c r="CP143" s="63">
        <f t="shared" si="219"/>
        <v>0</v>
      </c>
      <c r="CQ143" s="63">
        <f t="shared" si="220"/>
        <v>0</v>
      </c>
      <c r="CR143" s="63">
        <f t="shared" si="221"/>
        <v>0</v>
      </c>
      <c r="CS143" s="63">
        <f t="shared" si="222"/>
        <v>0</v>
      </c>
      <c r="CT143" s="63">
        <f t="shared" si="223"/>
        <v>0</v>
      </c>
      <c r="CU143" s="63">
        <f t="shared" si="224"/>
        <v>0</v>
      </c>
      <c r="CV143" s="63">
        <f t="shared" si="225"/>
        <v>0</v>
      </c>
      <c r="CW143" s="63">
        <f t="shared" si="226"/>
        <v>0</v>
      </c>
      <c r="CX143" s="63">
        <f t="shared" si="227"/>
        <v>0</v>
      </c>
    </row>
    <row r="144" spans="1:102" s="37" customFormat="1" ht="25.15" customHeight="1" x14ac:dyDescent="0.4">
      <c r="A144" s="187" t="s">
        <v>73</v>
      </c>
      <c r="B144" s="188">
        <v>44758</v>
      </c>
      <c r="E144" s="40"/>
      <c r="M144" s="27"/>
      <c r="P144" s="7"/>
      <c r="Q144" s="56"/>
      <c r="R144" s="57"/>
      <c r="S144" s="52"/>
      <c r="T144" s="52"/>
      <c r="U144" s="52"/>
      <c r="V144" s="7"/>
      <c r="W144" s="118"/>
      <c r="X144" s="118"/>
      <c r="Y144" s="118"/>
      <c r="Z144" s="118"/>
      <c r="AA144" s="118"/>
      <c r="AC144" s="7"/>
      <c r="AD144" s="42"/>
      <c r="AH144" s="42"/>
      <c r="AI144" s="41"/>
      <c r="AM144" s="7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 t="s">
        <v>97</v>
      </c>
      <c r="BA144" s="118"/>
      <c r="BB144" s="118"/>
      <c r="BC144" s="118"/>
      <c r="BD144" s="118"/>
      <c r="BE144" s="118"/>
      <c r="BF144" s="118"/>
      <c r="BG144" s="161"/>
      <c r="BH144" s="118"/>
      <c r="BI144" s="118"/>
      <c r="BJ144" s="118"/>
      <c r="BK144" s="118"/>
      <c r="BM144" s="63">
        <f t="shared" si="190"/>
        <v>0</v>
      </c>
      <c r="BN144" s="63">
        <f t="shared" si="191"/>
        <v>0</v>
      </c>
      <c r="BO144" s="63">
        <f t="shared" si="192"/>
        <v>0</v>
      </c>
      <c r="BP144" s="63">
        <f t="shared" si="193"/>
        <v>0</v>
      </c>
      <c r="BQ144" s="63">
        <f t="shared" si="194"/>
        <v>0</v>
      </c>
      <c r="BR144" s="63">
        <f t="shared" si="195"/>
        <v>0</v>
      </c>
      <c r="BS144" s="63">
        <f t="shared" si="196"/>
        <v>0</v>
      </c>
      <c r="BT144" s="63">
        <f t="shared" si="197"/>
        <v>0</v>
      </c>
      <c r="BU144" s="63">
        <f t="shared" si="198"/>
        <v>0</v>
      </c>
      <c r="BV144" s="63">
        <f t="shared" si="199"/>
        <v>0</v>
      </c>
      <c r="BW144" s="63">
        <f t="shared" si="200"/>
        <v>0</v>
      </c>
      <c r="BX144" s="63">
        <f t="shared" si="201"/>
        <v>0</v>
      </c>
      <c r="BY144" s="63">
        <f t="shared" si="202"/>
        <v>0</v>
      </c>
      <c r="BZ144" s="63">
        <f t="shared" si="203"/>
        <v>0</v>
      </c>
      <c r="CA144" s="63">
        <f t="shared" si="204"/>
        <v>0</v>
      </c>
      <c r="CB144" s="63">
        <f t="shared" si="205"/>
        <v>0</v>
      </c>
      <c r="CC144" s="63">
        <f t="shared" si="206"/>
        <v>0</v>
      </c>
      <c r="CD144" s="63">
        <f t="shared" si="207"/>
        <v>0</v>
      </c>
      <c r="CE144" s="63">
        <f t="shared" si="208"/>
        <v>0</v>
      </c>
      <c r="CF144" s="63">
        <f t="shared" si="209"/>
        <v>0</v>
      </c>
      <c r="CG144" s="63">
        <f t="shared" si="210"/>
        <v>0</v>
      </c>
      <c r="CH144" s="63">
        <f t="shared" si="211"/>
        <v>0</v>
      </c>
      <c r="CI144" s="63">
        <f t="shared" si="212"/>
        <v>0</v>
      </c>
      <c r="CJ144" s="63">
        <f t="shared" si="213"/>
        <v>0</v>
      </c>
      <c r="CK144" s="63">
        <f t="shared" si="214"/>
        <v>0</v>
      </c>
      <c r="CL144" s="63">
        <f t="shared" si="215"/>
        <v>0</v>
      </c>
      <c r="CM144" s="63">
        <f t="shared" si="216"/>
        <v>0</v>
      </c>
      <c r="CN144" s="63">
        <f t="shared" si="217"/>
        <v>0</v>
      </c>
      <c r="CO144" s="63">
        <f t="shared" si="218"/>
        <v>0</v>
      </c>
      <c r="CP144" s="63">
        <f t="shared" si="219"/>
        <v>0</v>
      </c>
      <c r="CQ144" s="63">
        <f t="shared" si="220"/>
        <v>0</v>
      </c>
      <c r="CR144" s="63">
        <f t="shared" si="221"/>
        <v>0</v>
      </c>
      <c r="CS144" s="63">
        <f t="shared" si="222"/>
        <v>0</v>
      </c>
      <c r="CT144" s="63">
        <f t="shared" si="223"/>
        <v>0</v>
      </c>
      <c r="CU144" s="63">
        <f t="shared" si="224"/>
        <v>0</v>
      </c>
      <c r="CV144" s="63">
        <f t="shared" si="225"/>
        <v>0</v>
      </c>
      <c r="CW144" s="63">
        <f t="shared" si="226"/>
        <v>0</v>
      </c>
      <c r="CX144" s="63">
        <f t="shared" si="227"/>
        <v>0</v>
      </c>
    </row>
    <row r="145" spans="1:102" s="4" customFormat="1" ht="25.15" customHeight="1" x14ac:dyDescent="0.4">
      <c r="A145" s="185" t="s">
        <v>74</v>
      </c>
      <c r="B145" s="186">
        <v>44759</v>
      </c>
      <c r="J145" s="23"/>
      <c r="P145" s="7"/>
      <c r="Q145" s="50"/>
      <c r="R145" s="55"/>
      <c r="S145" s="50"/>
      <c r="T145" s="50"/>
      <c r="U145" s="50"/>
      <c r="V145" s="7"/>
      <c r="W145" s="115"/>
      <c r="X145" s="115"/>
      <c r="Y145" s="115"/>
      <c r="Z145" s="115"/>
      <c r="AA145" s="115"/>
      <c r="AC145" s="7"/>
      <c r="AH145" s="14"/>
      <c r="AM145" s="7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/>
      <c r="BD145" s="115"/>
      <c r="BE145" s="115"/>
      <c r="BF145" s="115"/>
      <c r="BG145" s="161"/>
      <c r="BH145" s="115"/>
      <c r="BI145" s="115"/>
      <c r="BJ145" s="164"/>
      <c r="BK145" s="113"/>
      <c r="BM145" s="63">
        <f t="shared" si="190"/>
        <v>0</v>
      </c>
      <c r="BN145" s="63">
        <f t="shared" si="191"/>
        <v>0</v>
      </c>
      <c r="BO145" s="63">
        <f t="shared" si="192"/>
        <v>0</v>
      </c>
      <c r="BP145" s="63">
        <f t="shared" si="193"/>
        <v>0</v>
      </c>
      <c r="BQ145" s="63">
        <f t="shared" si="194"/>
        <v>0</v>
      </c>
      <c r="BR145" s="63">
        <f t="shared" si="195"/>
        <v>0</v>
      </c>
      <c r="BS145" s="63">
        <f t="shared" si="196"/>
        <v>0</v>
      </c>
      <c r="BT145" s="63">
        <f t="shared" si="197"/>
        <v>0</v>
      </c>
      <c r="BU145" s="63">
        <f t="shared" si="198"/>
        <v>0</v>
      </c>
      <c r="BV145" s="63">
        <f t="shared" si="199"/>
        <v>0</v>
      </c>
      <c r="BW145" s="63">
        <f t="shared" si="200"/>
        <v>0</v>
      </c>
      <c r="BX145" s="63">
        <f t="shared" si="201"/>
        <v>0</v>
      </c>
      <c r="BY145" s="63">
        <f t="shared" si="202"/>
        <v>0</v>
      </c>
      <c r="BZ145" s="63">
        <f t="shared" si="203"/>
        <v>0</v>
      </c>
      <c r="CA145" s="63">
        <f t="shared" si="204"/>
        <v>0</v>
      </c>
      <c r="CB145" s="63">
        <f t="shared" si="205"/>
        <v>0</v>
      </c>
      <c r="CC145" s="63">
        <f t="shared" si="206"/>
        <v>0</v>
      </c>
      <c r="CD145" s="63">
        <f t="shared" si="207"/>
        <v>0</v>
      </c>
      <c r="CE145" s="63">
        <f t="shared" si="208"/>
        <v>0</v>
      </c>
      <c r="CF145" s="63">
        <f t="shared" si="209"/>
        <v>0</v>
      </c>
      <c r="CG145" s="63">
        <f t="shared" si="210"/>
        <v>0</v>
      </c>
      <c r="CH145" s="63">
        <f t="shared" si="211"/>
        <v>0</v>
      </c>
      <c r="CI145" s="63">
        <f t="shared" si="212"/>
        <v>0</v>
      </c>
      <c r="CJ145" s="63">
        <f t="shared" si="213"/>
        <v>0</v>
      </c>
      <c r="CK145" s="63">
        <f t="shared" si="214"/>
        <v>0</v>
      </c>
      <c r="CL145" s="63">
        <f t="shared" si="215"/>
        <v>0</v>
      </c>
      <c r="CM145" s="63">
        <f t="shared" si="216"/>
        <v>0</v>
      </c>
      <c r="CN145" s="63">
        <f t="shared" si="217"/>
        <v>0</v>
      </c>
      <c r="CO145" s="63">
        <f t="shared" si="218"/>
        <v>0</v>
      </c>
      <c r="CP145" s="63">
        <f t="shared" si="219"/>
        <v>0</v>
      </c>
      <c r="CQ145" s="63">
        <f t="shared" si="220"/>
        <v>0</v>
      </c>
      <c r="CR145" s="63">
        <f t="shared" si="221"/>
        <v>0</v>
      </c>
      <c r="CS145" s="63">
        <f t="shared" si="222"/>
        <v>0</v>
      </c>
      <c r="CT145" s="63">
        <f t="shared" si="223"/>
        <v>0</v>
      </c>
      <c r="CU145" s="63">
        <f t="shared" si="224"/>
        <v>0</v>
      </c>
      <c r="CV145" s="63">
        <f t="shared" si="225"/>
        <v>0</v>
      </c>
      <c r="CW145" s="63">
        <f t="shared" si="226"/>
        <v>0</v>
      </c>
      <c r="CX145" s="63">
        <f t="shared" si="227"/>
        <v>0</v>
      </c>
    </row>
    <row r="146" spans="1:102" s="2" customFormat="1" ht="25.15" customHeight="1" x14ac:dyDescent="0.4">
      <c r="A146" s="183" t="s">
        <v>67</v>
      </c>
      <c r="B146" s="184">
        <v>44760</v>
      </c>
      <c r="J146" s="43"/>
      <c r="M146" s="4"/>
      <c r="P146" s="7"/>
      <c r="Q146" s="51"/>
      <c r="R146" s="54"/>
      <c r="S146" s="51"/>
      <c r="T146" s="51"/>
      <c r="U146" s="51"/>
      <c r="V146" s="7"/>
      <c r="W146" s="111"/>
      <c r="X146" s="111"/>
      <c r="Y146" s="111"/>
      <c r="Z146" s="111"/>
      <c r="AA146" s="111"/>
      <c r="AC146" s="7"/>
      <c r="AH146" s="13"/>
      <c r="AM146" s="7"/>
      <c r="AP146" s="111"/>
      <c r="AQ146" s="111"/>
      <c r="AR146" s="165">
        <v>1</v>
      </c>
      <c r="AS146" s="165">
        <v>2</v>
      </c>
      <c r="AT146" s="165"/>
      <c r="AU146" s="165" t="s">
        <v>98</v>
      </c>
      <c r="AV146" s="165">
        <v>3</v>
      </c>
      <c r="AW146" s="165">
        <v>4</v>
      </c>
      <c r="AX146" s="165"/>
      <c r="AY146" s="165" t="s">
        <v>99</v>
      </c>
      <c r="AZ146" s="166">
        <v>36</v>
      </c>
      <c r="BA146" s="166">
        <v>37</v>
      </c>
      <c r="BB146" s="166">
        <v>38</v>
      </c>
      <c r="BC146" s="166">
        <v>7</v>
      </c>
      <c r="BD146" s="158"/>
      <c r="BE146" s="158"/>
      <c r="BF146" s="158"/>
      <c r="BG146" s="168"/>
      <c r="BH146" s="158"/>
      <c r="BI146" s="158"/>
      <c r="BJ146" s="144"/>
      <c r="BK146" s="103"/>
      <c r="BM146" s="63">
        <f t="shared" si="190"/>
        <v>1</v>
      </c>
      <c r="BN146" s="63">
        <f t="shared" si="191"/>
        <v>1</v>
      </c>
      <c r="BO146" s="63">
        <f t="shared" si="192"/>
        <v>1</v>
      </c>
      <c r="BP146" s="63">
        <f t="shared" si="193"/>
        <v>1</v>
      </c>
      <c r="BQ146" s="63">
        <f t="shared" si="194"/>
        <v>0</v>
      </c>
      <c r="BR146" s="63">
        <f t="shared" si="195"/>
        <v>0</v>
      </c>
      <c r="BS146" s="63">
        <f t="shared" si="196"/>
        <v>1</v>
      </c>
      <c r="BT146" s="63">
        <f t="shared" si="197"/>
        <v>0</v>
      </c>
      <c r="BU146" s="63">
        <f t="shared" si="198"/>
        <v>0</v>
      </c>
      <c r="BV146" s="63">
        <f t="shared" si="199"/>
        <v>0</v>
      </c>
      <c r="BW146" s="63">
        <f t="shared" si="200"/>
        <v>0</v>
      </c>
      <c r="BX146" s="63">
        <f t="shared" si="201"/>
        <v>0</v>
      </c>
      <c r="BY146" s="63">
        <f t="shared" si="202"/>
        <v>0</v>
      </c>
      <c r="BZ146" s="63">
        <f t="shared" si="203"/>
        <v>0</v>
      </c>
      <c r="CA146" s="63">
        <f t="shared" si="204"/>
        <v>0</v>
      </c>
      <c r="CB146" s="63">
        <f t="shared" si="205"/>
        <v>0</v>
      </c>
      <c r="CC146" s="63">
        <f t="shared" si="206"/>
        <v>0</v>
      </c>
      <c r="CD146" s="63">
        <f t="shared" si="207"/>
        <v>0</v>
      </c>
      <c r="CE146" s="63">
        <f t="shared" si="208"/>
        <v>0</v>
      </c>
      <c r="CF146" s="63">
        <f t="shared" si="209"/>
        <v>0</v>
      </c>
      <c r="CG146" s="63">
        <f t="shared" si="210"/>
        <v>0</v>
      </c>
      <c r="CH146" s="63">
        <f t="shared" si="211"/>
        <v>0</v>
      </c>
      <c r="CI146" s="63">
        <f t="shared" si="212"/>
        <v>0</v>
      </c>
      <c r="CJ146" s="63">
        <f t="shared" si="213"/>
        <v>0</v>
      </c>
      <c r="CK146" s="63">
        <f t="shared" si="214"/>
        <v>0</v>
      </c>
      <c r="CL146" s="63">
        <f t="shared" si="215"/>
        <v>0</v>
      </c>
      <c r="CM146" s="63">
        <f t="shared" si="216"/>
        <v>0</v>
      </c>
      <c r="CN146" s="63">
        <f t="shared" si="217"/>
        <v>0</v>
      </c>
      <c r="CO146" s="63">
        <f t="shared" si="218"/>
        <v>0</v>
      </c>
      <c r="CP146" s="63">
        <f t="shared" si="219"/>
        <v>0</v>
      </c>
      <c r="CQ146" s="63">
        <f t="shared" si="220"/>
        <v>0</v>
      </c>
      <c r="CR146" s="63">
        <f t="shared" si="221"/>
        <v>0</v>
      </c>
      <c r="CS146" s="63">
        <f t="shared" si="222"/>
        <v>0</v>
      </c>
      <c r="CT146" s="63">
        <f t="shared" si="223"/>
        <v>0</v>
      </c>
      <c r="CU146" s="63">
        <f t="shared" si="224"/>
        <v>0</v>
      </c>
      <c r="CV146" s="63">
        <f t="shared" si="225"/>
        <v>1</v>
      </c>
      <c r="CW146" s="63">
        <f t="shared" si="226"/>
        <v>1</v>
      </c>
      <c r="CX146" s="63">
        <f t="shared" si="227"/>
        <v>1</v>
      </c>
    </row>
    <row r="147" spans="1:102" s="2" customFormat="1" ht="25.15" customHeight="1" x14ac:dyDescent="0.4">
      <c r="A147" s="183" t="s">
        <v>68</v>
      </c>
      <c r="B147" s="184">
        <v>44761</v>
      </c>
      <c r="J147" s="64"/>
      <c r="M147" s="4"/>
      <c r="P147" s="7"/>
      <c r="Q147" s="51"/>
      <c r="R147" s="54"/>
      <c r="S147" s="51"/>
      <c r="T147" s="51"/>
      <c r="U147" s="51"/>
      <c r="V147" s="7"/>
      <c r="W147" s="111"/>
      <c r="X147" s="111"/>
      <c r="Y147" s="111"/>
      <c r="Z147" s="111"/>
      <c r="AA147" s="111"/>
      <c r="AC147" s="7"/>
      <c r="AH147" s="13"/>
      <c r="AM147" s="7"/>
      <c r="AP147" s="111"/>
      <c r="AQ147" s="111"/>
      <c r="AR147" s="101"/>
      <c r="AS147" s="101"/>
      <c r="AT147" s="101"/>
      <c r="AU147" s="101"/>
      <c r="AV147" s="101"/>
      <c r="AW147" s="101"/>
      <c r="AX147" s="101"/>
      <c r="AY147" s="100"/>
      <c r="AZ147" s="166">
        <v>33</v>
      </c>
      <c r="BA147" s="166">
        <v>34</v>
      </c>
      <c r="BB147" s="166">
        <v>35</v>
      </c>
      <c r="BC147" s="166">
        <v>1</v>
      </c>
      <c r="BD147" s="111"/>
      <c r="BE147" s="111"/>
      <c r="BF147" s="111"/>
      <c r="BG147" s="161"/>
      <c r="BH147" s="111"/>
      <c r="BI147" s="111"/>
      <c r="BJ147" s="103"/>
      <c r="BK147" s="107"/>
      <c r="BM147" s="63">
        <f t="shared" si="190"/>
        <v>1</v>
      </c>
      <c r="BN147" s="63">
        <f t="shared" si="191"/>
        <v>0</v>
      </c>
      <c r="BO147" s="63">
        <f t="shared" si="192"/>
        <v>0</v>
      </c>
      <c r="BP147" s="63">
        <f t="shared" si="193"/>
        <v>0</v>
      </c>
      <c r="BQ147" s="63">
        <f t="shared" si="194"/>
        <v>0</v>
      </c>
      <c r="BR147" s="63">
        <f t="shared" si="195"/>
        <v>0</v>
      </c>
      <c r="BS147" s="63">
        <f t="shared" si="196"/>
        <v>0</v>
      </c>
      <c r="BT147" s="63">
        <f t="shared" si="197"/>
        <v>0</v>
      </c>
      <c r="BU147" s="63">
        <f t="shared" si="198"/>
        <v>0</v>
      </c>
      <c r="BV147" s="63">
        <f t="shared" si="199"/>
        <v>0</v>
      </c>
      <c r="BW147" s="63">
        <f t="shared" si="200"/>
        <v>0</v>
      </c>
      <c r="BX147" s="63">
        <f t="shared" si="201"/>
        <v>0</v>
      </c>
      <c r="BY147" s="63">
        <f t="shared" si="202"/>
        <v>0</v>
      </c>
      <c r="BZ147" s="63">
        <f t="shared" si="203"/>
        <v>0</v>
      </c>
      <c r="CA147" s="63">
        <f t="shared" si="204"/>
        <v>0</v>
      </c>
      <c r="CB147" s="63">
        <f t="shared" si="205"/>
        <v>0</v>
      </c>
      <c r="CC147" s="63">
        <f t="shared" si="206"/>
        <v>0</v>
      </c>
      <c r="CD147" s="63">
        <f t="shared" si="207"/>
        <v>0</v>
      </c>
      <c r="CE147" s="63">
        <f t="shared" si="208"/>
        <v>0</v>
      </c>
      <c r="CF147" s="63">
        <f t="shared" si="209"/>
        <v>0</v>
      </c>
      <c r="CG147" s="63">
        <f t="shared" si="210"/>
        <v>0</v>
      </c>
      <c r="CH147" s="63">
        <f t="shared" si="211"/>
        <v>0</v>
      </c>
      <c r="CI147" s="63">
        <f t="shared" si="212"/>
        <v>0</v>
      </c>
      <c r="CJ147" s="63">
        <f t="shared" si="213"/>
        <v>0</v>
      </c>
      <c r="CK147" s="63">
        <f t="shared" si="214"/>
        <v>0</v>
      </c>
      <c r="CL147" s="63">
        <f t="shared" si="215"/>
        <v>0</v>
      </c>
      <c r="CM147" s="63">
        <f t="shared" si="216"/>
        <v>0</v>
      </c>
      <c r="CN147" s="63">
        <f t="shared" si="217"/>
        <v>0</v>
      </c>
      <c r="CO147" s="63">
        <f t="shared" si="218"/>
        <v>0</v>
      </c>
      <c r="CP147" s="63">
        <f t="shared" si="219"/>
        <v>0</v>
      </c>
      <c r="CQ147" s="63">
        <f t="shared" si="220"/>
        <v>0</v>
      </c>
      <c r="CR147" s="63">
        <f t="shared" si="221"/>
        <v>0</v>
      </c>
      <c r="CS147" s="63">
        <f t="shared" si="222"/>
        <v>1</v>
      </c>
      <c r="CT147" s="63">
        <f t="shared" si="223"/>
        <v>1</v>
      </c>
      <c r="CU147" s="63">
        <f t="shared" si="224"/>
        <v>1</v>
      </c>
      <c r="CV147" s="63">
        <f t="shared" si="225"/>
        <v>0</v>
      </c>
      <c r="CW147" s="63">
        <f t="shared" si="226"/>
        <v>0</v>
      </c>
      <c r="CX147" s="63">
        <f t="shared" si="227"/>
        <v>0</v>
      </c>
    </row>
    <row r="148" spans="1:102" s="2" customFormat="1" ht="25.15" customHeight="1" x14ac:dyDescent="0.4">
      <c r="A148" s="183" t="s">
        <v>69</v>
      </c>
      <c r="B148" s="184">
        <v>44762</v>
      </c>
      <c r="M148" s="4"/>
      <c r="P148" s="7"/>
      <c r="Q148" s="51"/>
      <c r="R148" s="54"/>
      <c r="S148" s="51"/>
      <c r="T148" s="51"/>
      <c r="U148" s="51"/>
      <c r="V148" s="7"/>
      <c r="W148" s="111"/>
      <c r="X148" s="111"/>
      <c r="Y148" s="111"/>
      <c r="Z148" s="111"/>
      <c r="AA148" s="111"/>
      <c r="AC148" s="7"/>
      <c r="AH148" s="13"/>
      <c r="AM148" s="7"/>
      <c r="AP148" s="111"/>
      <c r="AQ148" s="111"/>
      <c r="AR148" s="165">
        <v>5</v>
      </c>
      <c r="AS148" s="165">
        <v>6</v>
      </c>
      <c r="AT148" s="165"/>
      <c r="AU148" s="165" t="s">
        <v>98</v>
      </c>
      <c r="AV148" s="165">
        <v>7</v>
      </c>
      <c r="AW148" s="165">
        <v>8</v>
      </c>
      <c r="AX148" s="165"/>
      <c r="AY148" s="165" t="s">
        <v>99</v>
      </c>
      <c r="AZ148" s="169"/>
      <c r="BA148" s="169"/>
      <c r="BB148" s="169"/>
      <c r="BC148" s="170"/>
      <c r="BD148" s="111"/>
      <c r="BE148" s="111"/>
      <c r="BF148" s="111"/>
      <c r="BG148" s="161"/>
      <c r="BH148" s="111"/>
      <c r="BI148" s="111"/>
      <c r="BJ148" s="111"/>
      <c r="BK148" s="107"/>
      <c r="BM148" s="63">
        <f t="shared" si="190"/>
        <v>0</v>
      </c>
      <c r="BN148" s="63">
        <f t="shared" si="191"/>
        <v>0</v>
      </c>
      <c r="BO148" s="63">
        <f t="shared" si="192"/>
        <v>0</v>
      </c>
      <c r="BP148" s="63">
        <f t="shared" si="193"/>
        <v>0</v>
      </c>
      <c r="BQ148" s="63">
        <f t="shared" si="194"/>
        <v>1</v>
      </c>
      <c r="BR148" s="63">
        <f t="shared" si="195"/>
        <v>1</v>
      </c>
      <c r="BS148" s="63">
        <f t="shared" si="196"/>
        <v>1</v>
      </c>
      <c r="BT148" s="63">
        <f t="shared" si="197"/>
        <v>1</v>
      </c>
      <c r="BU148" s="63">
        <f t="shared" si="198"/>
        <v>0</v>
      </c>
      <c r="BV148" s="63">
        <f t="shared" si="199"/>
        <v>0</v>
      </c>
      <c r="BW148" s="63">
        <f t="shared" si="200"/>
        <v>0</v>
      </c>
      <c r="BX148" s="63">
        <f t="shared" si="201"/>
        <v>0</v>
      </c>
      <c r="BY148" s="63">
        <f t="shared" si="202"/>
        <v>0</v>
      </c>
      <c r="BZ148" s="63">
        <f t="shared" si="203"/>
        <v>0</v>
      </c>
      <c r="CA148" s="63">
        <f t="shared" si="204"/>
        <v>0</v>
      </c>
      <c r="CB148" s="63">
        <f t="shared" si="205"/>
        <v>0</v>
      </c>
      <c r="CC148" s="63">
        <f t="shared" si="206"/>
        <v>0</v>
      </c>
      <c r="CD148" s="63">
        <f t="shared" si="207"/>
        <v>0</v>
      </c>
      <c r="CE148" s="63">
        <f t="shared" si="208"/>
        <v>0</v>
      </c>
      <c r="CF148" s="63">
        <f t="shared" si="209"/>
        <v>0</v>
      </c>
      <c r="CG148" s="63">
        <f t="shared" si="210"/>
        <v>0</v>
      </c>
      <c r="CH148" s="63">
        <f t="shared" si="211"/>
        <v>0</v>
      </c>
      <c r="CI148" s="63">
        <f t="shared" si="212"/>
        <v>0</v>
      </c>
      <c r="CJ148" s="63">
        <f t="shared" si="213"/>
        <v>0</v>
      </c>
      <c r="CK148" s="63">
        <f t="shared" si="214"/>
        <v>0</v>
      </c>
      <c r="CL148" s="63">
        <f t="shared" si="215"/>
        <v>0</v>
      </c>
      <c r="CM148" s="63">
        <f t="shared" si="216"/>
        <v>0</v>
      </c>
      <c r="CN148" s="63">
        <f t="shared" si="217"/>
        <v>0</v>
      </c>
      <c r="CO148" s="63">
        <f t="shared" si="218"/>
        <v>0</v>
      </c>
      <c r="CP148" s="63">
        <f t="shared" si="219"/>
        <v>0</v>
      </c>
      <c r="CQ148" s="63">
        <f t="shared" si="220"/>
        <v>0</v>
      </c>
      <c r="CR148" s="63">
        <f t="shared" si="221"/>
        <v>0</v>
      </c>
      <c r="CS148" s="63">
        <f t="shared" si="222"/>
        <v>0</v>
      </c>
      <c r="CT148" s="63">
        <f t="shared" si="223"/>
        <v>0</v>
      </c>
      <c r="CU148" s="63">
        <f t="shared" si="224"/>
        <v>0</v>
      </c>
      <c r="CV148" s="63">
        <f t="shared" si="225"/>
        <v>0</v>
      </c>
      <c r="CW148" s="63">
        <f t="shared" si="226"/>
        <v>0</v>
      </c>
      <c r="CX148" s="63">
        <f t="shared" si="227"/>
        <v>0</v>
      </c>
    </row>
    <row r="149" spans="1:102" s="2" customFormat="1" ht="25.15" customHeight="1" x14ac:dyDescent="0.4">
      <c r="A149" s="183" t="s">
        <v>70</v>
      </c>
      <c r="B149" s="184">
        <v>44763</v>
      </c>
      <c r="M149" s="4"/>
      <c r="P149" s="7"/>
      <c r="Q149" s="51"/>
      <c r="R149" s="54"/>
      <c r="S149" s="51"/>
      <c r="T149" s="51"/>
      <c r="U149" s="51"/>
      <c r="V149" s="7"/>
      <c r="W149" s="111"/>
      <c r="X149" s="111"/>
      <c r="Y149" s="111"/>
      <c r="Z149" s="111"/>
      <c r="AA149" s="111"/>
      <c r="AC149" s="7"/>
      <c r="AH149" s="13"/>
      <c r="AM149" s="7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55"/>
      <c r="AZ149" s="166">
        <v>30</v>
      </c>
      <c r="BA149" s="166">
        <v>31</v>
      </c>
      <c r="BB149" s="166">
        <v>32</v>
      </c>
      <c r="BC149" s="167"/>
      <c r="BD149" s="111"/>
      <c r="BE149" s="111"/>
      <c r="BF149" s="111"/>
      <c r="BG149" s="161"/>
      <c r="BH149" s="111"/>
      <c r="BI149" s="111"/>
      <c r="BJ149" s="111"/>
      <c r="BK149" s="107"/>
      <c r="BM149" s="63">
        <f t="shared" si="190"/>
        <v>0</v>
      </c>
      <c r="BN149" s="63">
        <f t="shared" si="191"/>
        <v>0</v>
      </c>
      <c r="BO149" s="63">
        <f t="shared" si="192"/>
        <v>0</v>
      </c>
      <c r="BP149" s="63">
        <f t="shared" si="193"/>
        <v>0</v>
      </c>
      <c r="BQ149" s="63">
        <f t="shared" si="194"/>
        <v>0</v>
      </c>
      <c r="BR149" s="63">
        <f t="shared" si="195"/>
        <v>0</v>
      </c>
      <c r="BS149" s="63">
        <f t="shared" si="196"/>
        <v>0</v>
      </c>
      <c r="BT149" s="63">
        <f t="shared" si="197"/>
        <v>0</v>
      </c>
      <c r="BU149" s="63">
        <f t="shared" si="198"/>
        <v>0</v>
      </c>
      <c r="BV149" s="63">
        <f t="shared" si="199"/>
        <v>0</v>
      </c>
      <c r="BW149" s="63">
        <f t="shared" si="200"/>
        <v>0</v>
      </c>
      <c r="BX149" s="63">
        <f t="shared" si="201"/>
        <v>0</v>
      </c>
      <c r="BY149" s="63">
        <f t="shared" si="202"/>
        <v>0</v>
      </c>
      <c r="BZ149" s="63">
        <f t="shared" si="203"/>
        <v>0</v>
      </c>
      <c r="CA149" s="63">
        <f t="shared" si="204"/>
        <v>0</v>
      </c>
      <c r="CB149" s="63">
        <f t="shared" si="205"/>
        <v>0</v>
      </c>
      <c r="CC149" s="63">
        <f t="shared" si="206"/>
        <v>0</v>
      </c>
      <c r="CD149" s="63">
        <f t="shared" si="207"/>
        <v>0</v>
      </c>
      <c r="CE149" s="63">
        <f t="shared" si="208"/>
        <v>0</v>
      </c>
      <c r="CF149" s="63">
        <f t="shared" si="209"/>
        <v>0</v>
      </c>
      <c r="CG149" s="63">
        <f t="shared" si="210"/>
        <v>0</v>
      </c>
      <c r="CH149" s="63">
        <f t="shared" si="211"/>
        <v>0</v>
      </c>
      <c r="CI149" s="63">
        <f t="shared" si="212"/>
        <v>0</v>
      </c>
      <c r="CJ149" s="63">
        <f t="shared" si="213"/>
        <v>0</v>
      </c>
      <c r="CK149" s="63">
        <f t="shared" si="214"/>
        <v>0</v>
      </c>
      <c r="CL149" s="63">
        <f t="shared" si="215"/>
        <v>0</v>
      </c>
      <c r="CM149" s="63">
        <f t="shared" si="216"/>
        <v>0</v>
      </c>
      <c r="CN149" s="63">
        <f t="shared" si="217"/>
        <v>0</v>
      </c>
      <c r="CO149" s="63">
        <f t="shared" si="218"/>
        <v>0</v>
      </c>
      <c r="CP149" s="63">
        <f t="shared" si="219"/>
        <v>1</v>
      </c>
      <c r="CQ149" s="63">
        <f t="shared" si="220"/>
        <v>1</v>
      </c>
      <c r="CR149" s="63">
        <f t="shared" si="221"/>
        <v>1</v>
      </c>
      <c r="CS149" s="63">
        <f t="shared" si="222"/>
        <v>0</v>
      </c>
      <c r="CT149" s="63">
        <f t="shared" si="223"/>
        <v>0</v>
      </c>
      <c r="CU149" s="63">
        <f t="shared" si="224"/>
        <v>0</v>
      </c>
      <c r="CV149" s="63">
        <f t="shared" si="225"/>
        <v>0</v>
      </c>
      <c r="CW149" s="63">
        <f t="shared" si="226"/>
        <v>0</v>
      </c>
      <c r="CX149" s="63">
        <f t="shared" si="227"/>
        <v>0</v>
      </c>
    </row>
    <row r="150" spans="1:102" s="2" customFormat="1" ht="25.15" customHeight="1" x14ac:dyDescent="0.4">
      <c r="A150" s="183" t="s">
        <v>72</v>
      </c>
      <c r="B150" s="184">
        <v>44764</v>
      </c>
      <c r="C150" s="65"/>
      <c r="D150" s="13"/>
      <c r="E150" s="24"/>
      <c r="F150" s="13"/>
      <c r="J150" s="25"/>
      <c r="L150" s="43"/>
      <c r="M150" s="4"/>
      <c r="P150" s="7"/>
      <c r="Q150" s="54"/>
      <c r="R150" s="54"/>
      <c r="S150" s="51"/>
      <c r="T150" s="51"/>
      <c r="U150" s="51"/>
      <c r="V150" s="7"/>
      <c r="W150" s="111"/>
      <c r="X150" s="111"/>
      <c r="Y150" s="111"/>
      <c r="Z150" s="111"/>
      <c r="AA150" s="255"/>
      <c r="AC150" s="7"/>
      <c r="AD150" s="26"/>
      <c r="AH150" s="13"/>
      <c r="AM150" s="7"/>
      <c r="AP150" s="111"/>
      <c r="AQ150" s="111"/>
      <c r="AR150" s="165">
        <v>9</v>
      </c>
      <c r="AS150" s="165">
        <v>10</v>
      </c>
      <c r="AT150" s="165"/>
      <c r="AU150" s="165" t="s">
        <v>98</v>
      </c>
      <c r="AV150" s="165">
        <v>11</v>
      </c>
      <c r="AW150" s="165">
        <v>12</v>
      </c>
      <c r="AX150" s="165"/>
      <c r="AY150" s="165" t="s">
        <v>99</v>
      </c>
      <c r="AZ150" s="171"/>
      <c r="BA150" s="171"/>
      <c r="BB150" s="171"/>
      <c r="BC150" s="172"/>
      <c r="BD150" s="171"/>
      <c r="BE150" s="171"/>
      <c r="BF150" s="171"/>
      <c r="BG150" s="171"/>
      <c r="BH150" s="171"/>
      <c r="BI150" s="171"/>
      <c r="BJ150" s="171"/>
      <c r="BK150" s="107"/>
      <c r="BM150" s="63">
        <f t="shared" si="190"/>
        <v>0</v>
      </c>
      <c r="BN150" s="63">
        <f t="shared" si="191"/>
        <v>0</v>
      </c>
      <c r="BO150" s="63">
        <f t="shared" si="192"/>
        <v>0</v>
      </c>
      <c r="BP150" s="63">
        <f t="shared" si="193"/>
        <v>0</v>
      </c>
      <c r="BQ150" s="63">
        <f t="shared" si="194"/>
        <v>0</v>
      </c>
      <c r="BR150" s="63">
        <f t="shared" si="195"/>
        <v>0</v>
      </c>
      <c r="BS150" s="63">
        <f t="shared" si="196"/>
        <v>0</v>
      </c>
      <c r="BT150" s="63">
        <f t="shared" si="197"/>
        <v>0</v>
      </c>
      <c r="BU150" s="63">
        <f t="shared" si="198"/>
        <v>1</v>
      </c>
      <c r="BV150" s="63">
        <f t="shared" si="199"/>
        <v>1</v>
      </c>
      <c r="BW150" s="63">
        <f t="shared" si="200"/>
        <v>1</v>
      </c>
      <c r="BX150" s="63">
        <f t="shared" si="201"/>
        <v>1</v>
      </c>
      <c r="BY150" s="63">
        <f t="shared" si="202"/>
        <v>0</v>
      </c>
      <c r="BZ150" s="63">
        <f t="shared" si="203"/>
        <v>0</v>
      </c>
      <c r="CA150" s="63">
        <f t="shared" si="204"/>
        <v>0</v>
      </c>
      <c r="CB150" s="63">
        <f t="shared" si="205"/>
        <v>0</v>
      </c>
      <c r="CC150" s="63">
        <f t="shared" si="206"/>
        <v>0</v>
      </c>
      <c r="CD150" s="63">
        <f t="shared" si="207"/>
        <v>0</v>
      </c>
      <c r="CE150" s="63">
        <f t="shared" si="208"/>
        <v>0</v>
      </c>
      <c r="CF150" s="63">
        <f t="shared" si="209"/>
        <v>0</v>
      </c>
      <c r="CG150" s="63">
        <f t="shared" si="210"/>
        <v>0</v>
      </c>
      <c r="CH150" s="63">
        <f t="shared" si="211"/>
        <v>0</v>
      </c>
      <c r="CI150" s="63">
        <f t="shared" si="212"/>
        <v>0</v>
      </c>
      <c r="CJ150" s="63">
        <f t="shared" si="213"/>
        <v>0</v>
      </c>
      <c r="CK150" s="63">
        <f t="shared" si="214"/>
        <v>0</v>
      </c>
      <c r="CL150" s="63">
        <f t="shared" si="215"/>
        <v>0</v>
      </c>
      <c r="CM150" s="63">
        <f t="shared" si="216"/>
        <v>0</v>
      </c>
      <c r="CN150" s="63">
        <f t="shared" si="217"/>
        <v>0</v>
      </c>
      <c r="CO150" s="63">
        <f t="shared" si="218"/>
        <v>0</v>
      </c>
      <c r="CP150" s="63">
        <f t="shared" si="219"/>
        <v>0</v>
      </c>
      <c r="CQ150" s="63">
        <f t="shared" si="220"/>
        <v>0</v>
      </c>
      <c r="CR150" s="63">
        <f t="shared" si="221"/>
        <v>0</v>
      </c>
      <c r="CS150" s="63">
        <f t="shared" si="222"/>
        <v>0</v>
      </c>
      <c r="CT150" s="63">
        <f t="shared" si="223"/>
        <v>0</v>
      </c>
      <c r="CU150" s="63">
        <f t="shared" si="224"/>
        <v>0</v>
      </c>
      <c r="CV150" s="63">
        <f t="shared" si="225"/>
        <v>0</v>
      </c>
      <c r="CW150" s="63">
        <f t="shared" si="226"/>
        <v>0</v>
      </c>
      <c r="CX150" s="63">
        <f t="shared" si="227"/>
        <v>0</v>
      </c>
    </row>
    <row r="151" spans="1:102" s="2" customFormat="1" ht="25.15" customHeight="1" x14ac:dyDescent="0.4">
      <c r="A151" s="183" t="s">
        <v>73</v>
      </c>
      <c r="B151" s="184">
        <v>44765</v>
      </c>
      <c r="C151" s="13"/>
      <c r="D151" s="13"/>
      <c r="E151" s="24"/>
      <c r="F151" s="13"/>
      <c r="L151" s="34"/>
      <c r="M151" s="4"/>
      <c r="P151" s="7"/>
      <c r="Q151" s="58"/>
      <c r="R151" s="54"/>
      <c r="S151" s="51"/>
      <c r="T151" s="51"/>
      <c r="U151" s="51"/>
      <c r="V151" s="7"/>
      <c r="W151" s="111"/>
      <c r="X151" s="111"/>
      <c r="Y151" s="111"/>
      <c r="Z151" s="111"/>
      <c r="AA151" s="255"/>
      <c r="AC151" s="7"/>
      <c r="AH151" s="13"/>
      <c r="AI151" s="26"/>
      <c r="AM151" s="7"/>
      <c r="AP151" s="111"/>
      <c r="AQ151" s="111"/>
      <c r="AR151" s="111"/>
      <c r="AS151" s="111"/>
      <c r="AT151" s="103"/>
      <c r="AU151" s="103"/>
      <c r="AV151" s="101"/>
      <c r="AW151" s="101"/>
      <c r="AX151" s="101"/>
      <c r="AY151" s="105"/>
      <c r="AZ151" s="171"/>
      <c r="BA151" s="171"/>
      <c r="BB151" s="171"/>
      <c r="BC151" s="171"/>
      <c r="BD151" s="171"/>
      <c r="BE151" s="171"/>
      <c r="BF151" s="171"/>
      <c r="BG151" s="171"/>
      <c r="BH151" s="171"/>
      <c r="BI151" s="171"/>
      <c r="BJ151" s="171"/>
      <c r="BK151" s="173"/>
      <c r="BM151" s="63">
        <f t="shared" si="190"/>
        <v>0</v>
      </c>
      <c r="BN151" s="63">
        <f t="shared" si="191"/>
        <v>0</v>
      </c>
      <c r="BO151" s="63">
        <f t="shared" si="192"/>
        <v>0</v>
      </c>
      <c r="BP151" s="63">
        <f t="shared" si="193"/>
        <v>0</v>
      </c>
      <c r="BQ151" s="63">
        <f t="shared" si="194"/>
        <v>0</v>
      </c>
      <c r="BR151" s="63">
        <f t="shared" si="195"/>
        <v>0</v>
      </c>
      <c r="BS151" s="63">
        <f t="shared" si="196"/>
        <v>0</v>
      </c>
      <c r="BT151" s="63">
        <f t="shared" si="197"/>
        <v>0</v>
      </c>
      <c r="BU151" s="63">
        <f t="shared" si="198"/>
        <v>0</v>
      </c>
      <c r="BV151" s="63">
        <f t="shared" si="199"/>
        <v>0</v>
      </c>
      <c r="BW151" s="63">
        <f t="shared" si="200"/>
        <v>0</v>
      </c>
      <c r="BX151" s="63">
        <f t="shared" si="201"/>
        <v>0</v>
      </c>
      <c r="BY151" s="63">
        <f t="shared" si="202"/>
        <v>0</v>
      </c>
      <c r="BZ151" s="63">
        <f t="shared" si="203"/>
        <v>0</v>
      </c>
      <c r="CA151" s="63">
        <f t="shared" si="204"/>
        <v>0</v>
      </c>
      <c r="CB151" s="63">
        <f t="shared" si="205"/>
        <v>0</v>
      </c>
      <c r="CC151" s="63">
        <f t="shared" si="206"/>
        <v>0</v>
      </c>
      <c r="CD151" s="63">
        <f t="shared" si="207"/>
        <v>0</v>
      </c>
      <c r="CE151" s="63">
        <f t="shared" si="208"/>
        <v>0</v>
      </c>
      <c r="CF151" s="63">
        <f t="shared" si="209"/>
        <v>0</v>
      </c>
      <c r="CG151" s="63">
        <f t="shared" si="210"/>
        <v>0</v>
      </c>
      <c r="CH151" s="63">
        <f t="shared" si="211"/>
        <v>0</v>
      </c>
      <c r="CI151" s="63">
        <f t="shared" si="212"/>
        <v>0</v>
      </c>
      <c r="CJ151" s="63">
        <f t="shared" si="213"/>
        <v>0</v>
      </c>
      <c r="CK151" s="63">
        <f t="shared" si="214"/>
        <v>0</v>
      </c>
      <c r="CL151" s="63">
        <f t="shared" si="215"/>
        <v>0</v>
      </c>
      <c r="CM151" s="63">
        <f t="shared" si="216"/>
        <v>0</v>
      </c>
      <c r="CN151" s="63">
        <f t="shared" si="217"/>
        <v>0</v>
      </c>
      <c r="CO151" s="63">
        <f t="shared" si="218"/>
        <v>0</v>
      </c>
      <c r="CP151" s="63">
        <f t="shared" si="219"/>
        <v>0</v>
      </c>
      <c r="CQ151" s="63">
        <f t="shared" si="220"/>
        <v>0</v>
      </c>
      <c r="CR151" s="63">
        <f t="shared" si="221"/>
        <v>0</v>
      </c>
      <c r="CS151" s="63">
        <f t="shared" si="222"/>
        <v>0</v>
      </c>
      <c r="CT151" s="63">
        <f t="shared" si="223"/>
        <v>0</v>
      </c>
      <c r="CU151" s="63">
        <f t="shared" si="224"/>
        <v>0</v>
      </c>
      <c r="CV151" s="63">
        <f t="shared" si="225"/>
        <v>0</v>
      </c>
      <c r="CW151" s="63">
        <f t="shared" si="226"/>
        <v>0</v>
      </c>
      <c r="CX151" s="63">
        <f t="shared" si="227"/>
        <v>0</v>
      </c>
    </row>
    <row r="152" spans="1:102" s="4" customFormat="1" ht="25.15" customHeight="1" x14ac:dyDescent="0.4">
      <c r="A152" s="185" t="s">
        <v>74</v>
      </c>
      <c r="B152" s="186">
        <v>44766</v>
      </c>
      <c r="C152" s="14"/>
      <c r="D152" s="14"/>
      <c r="E152" s="39"/>
      <c r="F152" s="14"/>
      <c r="J152" s="28"/>
      <c r="L152" s="33"/>
      <c r="P152" s="7"/>
      <c r="Q152" s="59"/>
      <c r="R152" s="55"/>
      <c r="S152" s="50"/>
      <c r="T152" s="50"/>
      <c r="U152" s="50"/>
      <c r="V152" s="7"/>
      <c r="W152" s="115"/>
      <c r="X152" s="115"/>
      <c r="Y152" s="115"/>
      <c r="Z152" s="115"/>
      <c r="AA152" s="115"/>
      <c r="AC152" s="7"/>
      <c r="AI152" s="27"/>
      <c r="AM152" s="7"/>
      <c r="AP152" s="115"/>
      <c r="AQ152" s="115"/>
      <c r="AR152" s="115"/>
      <c r="AS152" s="115"/>
      <c r="AT152" s="113"/>
      <c r="AU152" s="113"/>
      <c r="AV152" s="113"/>
      <c r="AW152" s="113"/>
      <c r="AX152" s="113"/>
      <c r="AY152" s="114"/>
      <c r="AZ152" s="193"/>
      <c r="BA152" s="193"/>
      <c r="BB152" s="193"/>
      <c r="BC152" s="193"/>
      <c r="BD152" s="193"/>
      <c r="BE152" s="193"/>
      <c r="BF152" s="193"/>
      <c r="BG152" s="193"/>
      <c r="BH152" s="193"/>
      <c r="BI152" s="193"/>
      <c r="BJ152" s="193"/>
      <c r="BK152" s="174"/>
      <c r="BM152" s="63">
        <f t="shared" si="190"/>
        <v>0</v>
      </c>
      <c r="BN152" s="63">
        <f t="shared" si="191"/>
        <v>0</v>
      </c>
      <c r="BO152" s="63">
        <f t="shared" si="192"/>
        <v>0</v>
      </c>
      <c r="BP152" s="63">
        <f t="shared" si="193"/>
        <v>0</v>
      </c>
      <c r="BQ152" s="63">
        <f t="shared" si="194"/>
        <v>0</v>
      </c>
      <c r="BR152" s="63">
        <f t="shared" si="195"/>
        <v>0</v>
      </c>
      <c r="BS152" s="63">
        <f t="shared" si="196"/>
        <v>0</v>
      </c>
      <c r="BT152" s="63">
        <f t="shared" si="197"/>
        <v>0</v>
      </c>
      <c r="BU152" s="63">
        <f t="shared" si="198"/>
        <v>0</v>
      </c>
      <c r="BV152" s="63">
        <f t="shared" si="199"/>
        <v>0</v>
      </c>
      <c r="BW152" s="63">
        <f t="shared" si="200"/>
        <v>0</v>
      </c>
      <c r="BX152" s="63">
        <f t="shared" si="201"/>
        <v>0</v>
      </c>
      <c r="BY152" s="63">
        <f t="shared" si="202"/>
        <v>0</v>
      </c>
      <c r="BZ152" s="63">
        <f t="shared" si="203"/>
        <v>0</v>
      </c>
      <c r="CA152" s="63">
        <f t="shared" si="204"/>
        <v>0</v>
      </c>
      <c r="CB152" s="63">
        <f t="shared" si="205"/>
        <v>0</v>
      </c>
      <c r="CC152" s="63">
        <f t="shared" si="206"/>
        <v>0</v>
      </c>
      <c r="CD152" s="63">
        <f t="shared" si="207"/>
        <v>0</v>
      </c>
      <c r="CE152" s="63">
        <f t="shared" si="208"/>
        <v>0</v>
      </c>
      <c r="CF152" s="63">
        <f t="shared" si="209"/>
        <v>0</v>
      </c>
      <c r="CG152" s="63">
        <f t="shared" si="210"/>
        <v>0</v>
      </c>
      <c r="CH152" s="63">
        <f t="shared" si="211"/>
        <v>0</v>
      </c>
      <c r="CI152" s="63">
        <f t="shared" si="212"/>
        <v>0</v>
      </c>
      <c r="CJ152" s="63">
        <f t="shared" si="213"/>
        <v>0</v>
      </c>
      <c r="CK152" s="63">
        <f t="shared" si="214"/>
        <v>0</v>
      </c>
      <c r="CL152" s="63">
        <f t="shared" si="215"/>
        <v>0</v>
      </c>
      <c r="CM152" s="63">
        <f t="shared" si="216"/>
        <v>0</v>
      </c>
      <c r="CN152" s="63">
        <f t="shared" si="217"/>
        <v>0</v>
      </c>
      <c r="CO152" s="63">
        <f t="shared" si="218"/>
        <v>0</v>
      </c>
      <c r="CP152" s="63">
        <f t="shared" si="219"/>
        <v>0</v>
      </c>
      <c r="CQ152" s="63">
        <f t="shared" si="220"/>
        <v>0</v>
      </c>
      <c r="CR152" s="63">
        <f t="shared" si="221"/>
        <v>0</v>
      </c>
      <c r="CS152" s="63">
        <f t="shared" si="222"/>
        <v>0</v>
      </c>
      <c r="CT152" s="63">
        <f t="shared" si="223"/>
        <v>0</v>
      </c>
      <c r="CU152" s="63">
        <f t="shared" si="224"/>
        <v>0</v>
      </c>
      <c r="CV152" s="63">
        <f t="shared" si="225"/>
        <v>0</v>
      </c>
      <c r="CW152" s="63">
        <f t="shared" si="226"/>
        <v>0</v>
      </c>
      <c r="CX152" s="63">
        <f t="shared" si="227"/>
        <v>0</v>
      </c>
    </row>
    <row r="153" spans="1:102" s="2" customFormat="1" ht="25.15" customHeight="1" x14ac:dyDescent="0.4">
      <c r="A153" s="183" t="s">
        <v>67</v>
      </c>
      <c r="B153" s="184">
        <v>44767</v>
      </c>
      <c r="C153" s="13"/>
      <c r="D153" s="13"/>
      <c r="E153" s="26"/>
      <c r="F153" s="13"/>
      <c r="J153" s="29"/>
      <c r="M153" s="4"/>
      <c r="P153" s="7"/>
      <c r="Q153" s="51"/>
      <c r="R153" s="53"/>
      <c r="S153" s="60"/>
      <c r="T153" s="51"/>
      <c r="U153" s="51"/>
      <c r="V153" s="7"/>
      <c r="W153" s="111"/>
      <c r="X153" s="111"/>
      <c r="Y153" s="111"/>
      <c r="Z153" s="111"/>
      <c r="AA153" s="255"/>
      <c r="AC153" s="7"/>
      <c r="AI153" s="26"/>
      <c r="AM153" s="7"/>
      <c r="AP153" s="111"/>
      <c r="AQ153" s="111"/>
      <c r="AR153" s="165">
        <v>13</v>
      </c>
      <c r="AS153" s="165">
        <v>14</v>
      </c>
      <c r="AT153" s="165"/>
      <c r="AU153" s="165" t="s">
        <v>98</v>
      </c>
      <c r="AV153" s="165">
        <v>15</v>
      </c>
      <c r="AW153" s="165">
        <v>16</v>
      </c>
      <c r="AX153" s="165"/>
      <c r="AY153" s="165" t="s">
        <v>99</v>
      </c>
      <c r="AZ153" s="166">
        <v>27</v>
      </c>
      <c r="BA153" s="166">
        <v>28</v>
      </c>
      <c r="BB153" s="166">
        <v>29</v>
      </c>
      <c r="BC153" s="166">
        <v>2</v>
      </c>
      <c r="BD153" s="175"/>
      <c r="BE153" s="175"/>
      <c r="BF153" s="175"/>
      <c r="BG153" s="176"/>
      <c r="BH153" s="175"/>
      <c r="BI153" s="175"/>
      <c r="BJ153" s="177"/>
      <c r="BK153" s="112"/>
      <c r="BM153" s="63">
        <f t="shared" si="190"/>
        <v>0</v>
      </c>
      <c r="BN153" s="63">
        <f t="shared" si="191"/>
        <v>1</v>
      </c>
      <c r="BO153" s="63">
        <f t="shared" si="192"/>
        <v>0</v>
      </c>
      <c r="BP153" s="63">
        <f t="shared" si="193"/>
        <v>0</v>
      </c>
      <c r="BQ153" s="63">
        <f t="shared" si="194"/>
        <v>0</v>
      </c>
      <c r="BR153" s="63">
        <f t="shared" si="195"/>
        <v>0</v>
      </c>
      <c r="BS153" s="63">
        <f t="shared" si="196"/>
        <v>0</v>
      </c>
      <c r="BT153" s="63">
        <f t="shared" si="197"/>
        <v>0</v>
      </c>
      <c r="BU153" s="63">
        <f t="shared" si="198"/>
        <v>0</v>
      </c>
      <c r="BV153" s="63">
        <f t="shared" si="199"/>
        <v>0</v>
      </c>
      <c r="BW153" s="63">
        <f t="shared" si="200"/>
        <v>0</v>
      </c>
      <c r="BX153" s="63">
        <f t="shared" si="201"/>
        <v>0</v>
      </c>
      <c r="BY153" s="63">
        <f t="shared" si="202"/>
        <v>1</v>
      </c>
      <c r="BZ153" s="63">
        <f t="shared" si="203"/>
        <v>1</v>
      </c>
      <c r="CA153" s="63">
        <f t="shared" si="204"/>
        <v>1</v>
      </c>
      <c r="CB153" s="63">
        <f t="shared" si="205"/>
        <v>1</v>
      </c>
      <c r="CC153" s="63">
        <f t="shared" si="206"/>
        <v>0</v>
      </c>
      <c r="CD153" s="63">
        <f t="shared" si="207"/>
        <v>0</v>
      </c>
      <c r="CE153" s="63">
        <f t="shared" si="208"/>
        <v>0</v>
      </c>
      <c r="CF153" s="63">
        <f t="shared" si="209"/>
        <v>0</v>
      </c>
      <c r="CG153" s="63">
        <f t="shared" si="210"/>
        <v>0</v>
      </c>
      <c r="CH153" s="63">
        <f t="shared" si="211"/>
        <v>0</v>
      </c>
      <c r="CI153" s="63">
        <f t="shared" si="212"/>
        <v>0</v>
      </c>
      <c r="CJ153" s="63">
        <f t="shared" si="213"/>
        <v>0</v>
      </c>
      <c r="CK153" s="63">
        <f t="shared" si="214"/>
        <v>0</v>
      </c>
      <c r="CL153" s="63">
        <f t="shared" si="215"/>
        <v>0</v>
      </c>
      <c r="CM153" s="63">
        <f t="shared" si="216"/>
        <v>1</v>
      </c>
      <c r="CN153" s="63">
        <f t="shared" si="217"/>
        <v>1</v>
      </c>
      <c r="CO153" s="63">
        <f t="shared" si="218"/>
        <v>1</v>
      </c>
      <c r="CP153" s="63">
        <f t="shared" si="219"/>
        <v>0</v>
      </c>
      <c r="CQ153" s="63">
        <f t="shared" si="220"/>
        <v>0</v>
      </c>
      <c r="CR153" s="63">
        <f t="shared" si="221"/>
        <v>0</v>
      </c>
      <c r="CS153" s="63">
        <f t="shared" si="222"/>
        <v>0</v>
      </c>
      <c r="CT153" s="63">
        <f t="shared" si="223"/>
        <v>0</v>
      </c>
      <c r="CU153" s="63">
        <f t="shared" si="224"/>
        <v>0</v>
      </c>
      <c r="CV153" s="63">
        <f t="shared" si="225"/>
        <v>0</v>
      </c>
      <c r="CW153" s="63">
        <f t="shared" si="226"/>
        <v>0</v>
      </c>
      <c r="CX153" s="63">
        <f t="shared" si="227"/>
        <v>0</v>
      </c>
    </row>
    <row r="154" spans="1:102" s="2" customFormat="1" ht="25.15" customHeight="1" x14ac:dyDescent="0.4">
      <c r="A154" s="183" t="s">
        <v>68</v>
      </c>
      <c r="B154" s="184">
        <v>44768</v>
      </c>
      <c r="C154" s="13"/>
      <c r="D154" s="13"/>
      <c r="E154" s="26"/>
      <c r="F154" s="13"/>
      <c r="J154" s="29"/>
      <c r="M154" s="4"/>
      <c r="P154" s="7"/>
      <c r="Q154" s="51"/>
      <c r="R154" s="53"/>
      <c r="S154" s="60"/>
      <c r="T154" s="51"/>
      <c r="U154" s="51"/>
      <c r="V154" s="7"/>
      <c r="W154" s="111"/>
      <c r="X154" s="111"/>
      <c r="Y154" s="111"/>
      <c r="Z154" s="111"/>
      <c r="AA154" s="111"/>
      <c r="AC154" s="7"/>
      <c r="AI154" s="26"/>
      <c r="AM154" s="7"/>
      <c r="AP154" s="111"/>
      <c r="AQ154" s="111"/>
      <c r="AR154" s="101"/>
      <c r="AS154" s="101"/>
      <c r="AT154" s="101"/>
      <c r="AU154" s="103"/>
      <c r="AV154" s="101"/>
      <c r="AW154" s="101"/>
      <c r="AX154" s="101"/>
      <c r="AY154" s="103"/>
      <c r="AZ154" s="166">
        <v>24</v>
      </c>
      <c r="BA154" s="166">
        <v>25</v>
      </c>
      <c r="BB154" s="166">
        <v>26</v>
      </c>
      <c r="BC154" s="166">
        <v>3</v>
      </c>
      <c r="BD154" s="111"/>
      <c r="BE154" s="111"/>
      <c r="BF154" s="111"/>
      <c r="BG154" s="161"/>
      <c r="BH154" s="111"/>
      <c r="BI154" s="111"/>
      <c r="BJ154" s="103"/>
      <c r="BK154" s="112"/>
      <c r="BM154" s="63">
        <f t="shared" si="190"/>
        <v>0</v>
      </c>
      <c r="BN154" s="63">
        <f t="shared" si="191"/>
        <v>0</v>
      </c>
      <c r="BO154" s="63">
        <f t="shared" si="192"/>
        <v>1</v>
      </c>
      <c r="BP154" s="63">
        <f t="shared" si="193"/>
        <v>0</v>
      </c>
      <c r="BQ154" s="63">
        <f t="shared" si="194"/>
        <v>0</v>
      </c>
      <c r="BR154" s="63">
        <f t="shared" si="195"/>
        <v>0</v>
      </c>
      <c r="BS154" s="63">
        <f t="shared" si="196"/>
        <v>0</v>
      </c>
      <c r="BT154" s="63">
        <f t="shared" si="197"/>
        <v>0</v>
      </c>
      <c r="BU154" s="63">
        <f t="shared" si="198"/>
        <v>0</v>
      </c>
      <c r="BV154" s="63">
        <f t="shared" si="199"/>
        <v>0</v>
      </c>
      <c r="BW154" s="63">
        <f t="shared" si="200"/>
        <v>0</v>
      </c>
      <c r="BX154" s="63">
        <f t="shared" si="201"/>
        <v>0</v>
      </c>
      <c r="BY154" s="63">
        <f t="shared" si="202"/>
        <v>0</v>
      </c>
      <c r="BZ154" s="63">
        <f t="shared" si="203"/>
        <v>0</v>
      </c>
      <c r="CA154" s="63">
        <f t="shared" si="204"/>
        <v>0</v>
      </c>
      <c r="CB154" s="63">
        <f t="shared" si="205"/>
        <v>0</v>
      </c>
      <c r="CC154" s="63">
        <f t="shared" si="206"/>
        <v>0</v>
      </c>
      <c r="CD154" s="63">
        <f t="shared" si="207"/>
        <v>0</v>
      </c>
      <c r="CE154" s="63">
        <f t="shared" si="208"/>
        <v>0</v>
      </c>
      <c r="CF154" s="63">
        <f t="shared" si="209"/>
        <v>0</v>
      </c>
      <c r="CG154" s="63">
        <f t="shared" si="210"/>
        <v>0</v>
      </c>
      <c r="CH154" s="63">
        <f t="shared" si="211"/>
        <v>0</v>
      </c>
      <c r="CI154" s="63">
        <f t="shared" si="212"/>
        <v>0</v>
      </c>
      <c r="CJ154" s="63">
        <f t="shared" si="213"/>
        <v>1</v>
      </c>
      <c r="CK154" s="63">
        <f t="shared" si="214"/>
        <v>1</v>
      </c>
      <c r="CL154" s="63">
        <f t="shared" si="215"/>
        <v>1</v>
      </c>
      <c r="CM154" s="63">
        <f t="shared" si="216"/>
        <v>0</v>
      </c>
      <c r="CN154" s="63">
        <f t="shared" si="217"/>
        <v>0</v>
      </c>
      <c r="CO154" s="63">
        <f t="shared" si="218"/>
        <v>0</v>
      </c>
      <c r="CP154" s="63">
        <f t="shared" si="219"/>
        <v>0</v>
      </c>
      <c r="CQ154" s="63">
        <f t="shared" si="220"/>
        <v>0</v>
      </c>
      <c r="CR154" s="63">
        <f t="shared" si="221"/>
        <v>0</v>
      </c>
      <c r="CS154" s="63">
        <f t="shared" si="222"/>
        <v>0</v>
      </c>
      <c r="CT154" s="63">
        <f t="shared" si="223"/>
        <v>0</v>
      </c>
      <c r="CU154" s="63">
        <f t="shared" si="224"/>
        <v>0</v>
      </c>
      <c r="CV154" s="63">
        <f t="shared" si="225"/>
        <v>0</v>
      </c>
      <c r="CW154" s="63">
        <f t="shared" si="226"/>
        <v>0</v>
      </c>
      <c r="CX154" s="63">
        <f t="shared" si="227"/>
        <v>0</v>
      </c>
    </row>
    <row r="155" spans="1:102" s="2" customFormat="1" ht="25.15" customHeight="1" x14ac:dyDescent="0.4">
      <c r="A155" s="183" t="s">
        <v>69</v>
      </c>
      <c r="B155" s="184">
        <v>44769</v>
      </c>
      <c r="C155" s="13"/>
      <c r="D155" s="13"/>
      <c r="E155" s="26"/>
      <c r="F155" s="13"/>
      <c r="M155" s="4"/>
      <c r="P155" s="7"/>
      <c r="Q155" s="51"/>
      <c r="R155" s="53"/>
      <c r="S155" s="60"/>
      <c r="T155" s="51"/>
      <c r="U155" s="51"/>
      <c r="V155" s="7"/>
      <c r="W155" s="111"/>
      <c r="X155" s="111"/>
      <c r="Y155" s="111"/>
      <c r="Z155" s="111"/>
      <c r="AA155" s="111"/>
      <c r="AC155" s="7"/>
      <c r="AI155" s="26"/>
      <c r="AM155" s="7"/>
      <c r="AP155" s="111"/>
      <c r="AQ155" s="111"/>
      <c r="AR155" s="165">
        <v>17</v>
      </c>
      <c r="AS155" s="165">
        <v>18</v>
      </c>
      <c r="AT155" s="165"/>
      <c r="AU155" s="165" t="s">
        <v>98</v>
      </c>
      <c r="AV155" s="165">
        <v>19</v>
      </c>
      <c r="AW155" s="165">
        <v>20</v>
      </c>
      <c r="AX155" s="165"/>
      <c r="AY155" s="165" t="s">
        <v>99</v>
      </c>
      <c r="AZ155" s="169"/>
      <c r="BA155" s="169"/>
      <c r="BB155" s="169"/>
      <c r="BC155" s="170"/>
      <c r="BD155" s="111"/>
      <c r="BE155" s="111"/>
      <c r="BF155" s="111"/>
      <c r="BG155" s="161"/>
      <c r="BH155" s="111"/>
      <c r="BI155" s="111"/>
      <c r="BJ155" s="111"/>
      <c r="BK155" s="109"/>
      <c r="BM155" s="63">
        <f t="shared" si="190"/>
        <v>0</v>
      </c>
      <c r="BN155" s="63">
        <f t="shared" si="191"/>
        <v>0</v>
      </c>
      <c r="BO155" s="63">
        <f t="shared" si="192"/>
        <v>0</v>
      </c>
      <c r="BP155" s="63">
        <f t="shared" si="193"/>
        <v>0</v>
      </c>
      <c r="BQ155" s="63">
        <f t="shared" si="194"/>
        <v>0</v>
      </c>
      <c r="BR155" s="63">
        <f t="shared" si="195"/>
        <v>0</v>
      </c>
      <c r="BS155" s="63">
        <f t="shared" si="196"/>
        <v>0</v>
      </c>
      <c r="BT155" s="63">
        <f t="shared" si="197"/>
        <v>0</v>
      </c>
      <c r="BU155" s="63">
        <f t="shared" si="198"/>
        <v>0</v>
      </c>
      <c r="BV155" s="63">
        <f t="shared" si="199"/>
        <v>0</v>
      </c>
      <c r="BW155" s="63">
        <f t="shared" si="200"/>
        <v>0</v>
      </c>
      <c r="BX155" s="63">
        <f t="shared" si="201"/>
        <v>0</v>
      </c>
      <c r="BY155" s="63">
        <f t="shared" si="202"/>
        <v>0</v>
      </c>
      <c r="BZ155" s="63">
        <f t="shared" si="203"/>
        <v>0</v>
      </c>
      <c r="CA155" s="63">
        <f t="shared" si="204"/>
        <v>0</v>
      </c>
      <c r="CB155" s="63">
        <f t="shared" si="205"/>
        <v>0</v>
      </c>
      <c r="CC155" s="63">
        <f t="shared" si="206"/>
        <v>1</v>
      </c>
      <c r="CD155" s="63">
        <f t="shared" si="207"/>
        <v>1</v>
      </c>
      <c r="CE155" s="63">
        <f t="shared" si="208"/>
        <v>1</v>
      </c>
      <c r="CF155" s="63">
        <f t="shared" si="209"/>
        <v>1</v>
      </c>
      <c r="CG155" s="63">
        <f t="shared" si="210"/>
        <v>0</v>
      </c>
      <c r="CH155" s="63">
        <f t="shared" si="211"/>
        <v>0</v>
      </c>
      <c r="CI155" s="63">
        <f t="shared" si="212"/>
        <v>0</v>
      </c>
      <c r="CJ155" s="63">
        <f t="shared" si="213"/>
        <v>0</v>
      </c>
      <c r="CK155" s="63">
        <f t="shared" si="214"/>
        <v>0</v>
      </c>
      <c r="CL155" s="63">
        <f t="shared" si="215"/>
        <v>0</v>
      </c>
      <c r="CM155" s="63">
        <f t="shared" si="216"/>
        <v>0</v>
      </c>
      <c r="CN155" s="63">
        <f t="shared" si="217"/>
        <v>0</v>
      </c>
      <c r="CO155" s="63">
        <f t="shared" si="218"/>
        <v>0</v>
      </c>
      <c r="CP155" s="63">
        <f t="shared" si="219"/>
        <v>0</v>
      </c>
      <c r="CQ155" s="63">
        <f t="shared" si="220"/>
        <v>0</v>
      </c>
      <c r="CR155" s="63">
        <f t="shared" si="221"/>
        <v>0</v>
      </c>
      <c r="CS155" s="63">
        <f t="shared" si="222"/>
        <v>0</v>
      </c>
      <c r="CT155" s="63">
        <f t="shared" si="223"/>
        <v>0</v>
      </c>
      <c r="CU155" s="63">
        <f t="shared" si="224"/>
        <v>0</v>
      </c>
      <c r="CV155" s="63">
        <f t="shared" si="225"/>
        <v>0</v>
      </c>
      <c r="CW155" s="63">
        <f t="shared" si="226"/>
        <v>0</v>
      </c>
      <c r="CX155" s="63">
        <f t="shared" si="227"/>
        <v>0</v>
      </c>
    </row>
    <row r="156" spans="1:102" s="2" customFormat="1" ht="25.15" customHeight="1" x14ac:dyDescent="0.4">
      <c r="A156" s="183" t="s">
        <v>70</v>
      </c>
      <c r="B156" s="184">
        <v>44770</v>
      </c>
      <c r="M156" s="4"/>
      <c r="P156" s="7"/>
      <c r="Q156" s="51"/>
      <c r="R156" s="54"/>
      <c r="S156" s="51"/>
      <c r="T156" s="51"/>
      <c r="U156" s="51"/>
      <c r="V156" s="7"/>
      <c r="W156" s="111"/>
      <c r="X156" s="111"/>
      <c r="Y156" s="111"/>
      <c r="Z156" s="111"/>
      <c r="AA156" s="111"/>
      <c r="AC156" s="7"/>
      <c r="AM156" s="7"/>
      <c r="AP156" s="111"/>
      <c r="AQ156" s="111"/>
      <c r="AR156" s="101"/>
      <c r="AS156" s="101"/>
      <c r="AT156" s="101"/>
      <c r="AU156" s="111"/>
      <c r="AV156" s="101"/>
      <c r="AW156" s="101"/>
      <c r="AX156" s="101"/>
      <c r="AY156" s="111"/>
      <c r="AZ156" s="166">
        <v>21</v>
      </c>
      <c r="BA156" s="166">
        <v>22</v>
      </c>
      <c r="BB156" s="166">
        <v>23</v>
      </c>
      <c r="BC156" s="167"/>
      <c r="BD156" s="111"/>
      <c r="BE156" s="111"/>
      <c r="BF156" s="111"/>
      <c r="BG156" s="161"/>
      <c r="BH156" s="111"/>
      <c r="BI156" s="111"/>
      <c r="BJ156" s="111"/>
      <c r="BK156" s="111"/>
      <c r="BM156" s="63">
        <f t="shared" si="190"/>
        <v>0</v>
      </c>
      <c r="BN156" s="63">
        <f t="shared" si="191"/>
        <v>0</v>
      </c>
      <c r="BO156" s="63">
        <f t="shared" si="192"/>
        <v>0</v>
      </c>
      <c r="BP156" s="63">
        <f t="shared" si="193"/>
        <v>0</v>
      </c>
      <c r="BQ156" s="63">
        <f t="shared" si="194"/>
        <v>0</v>
      </c>
      <c r="BR156" s="63">
        <f t="shared" si="195"/>
        <v>0</v>
      </c>
      <c r="BS156" s="63">
        <f t="shared" si="196"/>
        <v>0</v>
      </c>
      <c r="BT156" s="63">
        <f t="shared" si="197"/>
        <v>0</v>
      </c>
      <c r="BU156" s="63">
        <f t="shared" si="198"/>
        <v>0</v>
      </c>
      <c r="BV156" s="63">
        <f t="shared" si="199"/>
        <v>0</v>
      </c>
      <c r="BW156" s="63">
        <f t="shared" si="200"/>
        <v>0</v>
      </c>
      <c r="BX156" s="63">
        <f t="shared" si="201"/>
        <v>0</v>
      </c>
      <c r="BY156" s="63">
        <f t="shared" si="202"/>
        <v>0</v>
      </c>
      <c r="BZ156" s="63">
        <f t="shared" si="203"/>
        <v>0</v>
      </c>
      <c r="CA156" s="63">
        <f t="shared" si="204"/>
        <v>0</v>
      </c>
      <c r="CB156" s="63">
        <f t="shared" si="205"/>
        <v>0</v>
      </c>
      <c r="CC156" s="63">
        <f t="shared" si="206"/>
        <v>0</v>
      </c>
      <c r="CD156" s="63">
        <f t="shared" si="207"/>
        <v>0</v>
      </c>
      <c r="CE156" s="63">
        <f t="shared" si="208"/>
        <v>0</v>
      </c>
      <c r="CF156" s="63">
        <f t="shared" si="209"/>
        <v>0</v>
      </c>
      <c r="CG156" s="63">
        <f t="shared" si="210"/>
        <v>1</v>
      </c>
      <c r="CH156" s="63">
        <f t="shared" si="211"/>
        <v>1</v>
      </c>
      <c r="CI156" s="63">
        <f t="shared" si="212"/>
        <v>1</v>
      </c>
      <c r="CJ156" s="63">
        <f t="shared" si="213"/>
        <v>0</v>
      </c>
      <c r="CK156" s="63">
        <f t="shared" si="214"/>
        <v>0</v>
      </c>
      <c r="CL156" s="63">
        <f t="shared" si="215"/>
        <v>0</v>
      </c>
      <c r="CM156" s="63">
        <f t="shared" si="216"/>
        <v>0</v>
      </c>
      <c r="CN156" s="63">
        <f t="shared" si="217"/>
        <v>0</v>
      </c>
      <c r="CO156" s="63">
        <f t="shared" si="218"/>
        <v>0</v>
      </c>
      <c r="CP156" s="63">
        <f t="shared" si="219"/>
        <v>0</v>
      </c>
      <c r="CQ156" s="63">
        <f t="shared" si="220"/>
        <v>0</v>
      </c>
      <c r="CR156" s="63">
        <f t="shared" si="221"/>
        <v>0</v>
      </c>
      <c r="CS156" s="63">
        <f t="shared" si="222"/>
        <v>0</v>
      </c>
      <c r="CT156" s="63">
        <f t="shared" si="223"/>
        <v>0</v>
      </c>
      <c r="CU156" s="63">
        <f t="shared" si="224"/>
        <v>0</v>
      </c>
      <c r="CV156" s="63">
        <f t="shared" si="225"/>
        <v>0</v>
      </c>
      <c r="CW156" s="63">
        <f t="shared" si="226"/>
        <v>0</v>
      </c>
      <c r="CX156" s="63">
        <f t="shared" si="227"/>
        <v>0</v>
      </c>
    </row>
    <row r="157" spans="1:102" s="2" customFormat="1" ht="25.15" customHeight="1" x14ac:dyDescent="0.4">
      <c r="A157" s="183" t="s">
        <v>72</v>
      </c>
      <c r="B157" s="184">
        <v>44771</v>
      </c>
      <c r="C157" s="13"/>
      <c r="D157" s="13"/>
      <c r="E157" s="26"/>
      <c r="F157" s="13"/>
      <c r="M157" s="27"/>
      <c r="P157" s="7"/>
      <c r="Q157" s="51"/>
      <c r="R157" s="54"/>
      <c r="S157" s="51"/>
      <c r="T157" s="51"/>
      <c r="U157" s="51"/>
      <c r="V157" s="7"/>
      <c r="W157" s="264"/>
      <c r="X157" s="111"/>
      <c r="Y157" s="257"/>
      <c r="Z157" s="111"/>
      <c r="AA157" s="111"/>
      <c r="AC157" s="7"/>
      <c r="AJ157" s="34"/>
      <c r="AM157" s="7"/>
      <c r="AP157" s="111"/>
      <c r="AQ157" s="111"/>
      <c r="AR157" s="165">
        <v>21</v>
      </c>
      <c r="AS157" s="165">
        <v>22</v>
      </c>
      <c r="AT157" s="165"/>
      <c r="AU157" s="165" t="s">
        <v>98</v>
      </c>
      <c r="AV157" s="165">
        <v>23</v>
      </c>
      <c r="AW157" s="165">
        <v>24</v>
      </c>
      <c r="AX157" s="165"/>
      <c r="AY157" s="165" t="s">
        <v>99</v>
      </c>
      <c r="AZ157" s="171"/>
      <c r="BA157" s="171"/>
      <c r="BB157" s="171"/>
      <c r="BC157" s="171"/>
      <c r="BD157" s="171"/>
      <c r="BE157" s="171"/>
      <c r="BF157" s="171"/>
      <c r="BG157" s="171"/>
      <c r="BH157" s="171"/>
      <c r="BI157" s="171"/>
      <c r="BJ157" s="171"/>
      <c r="BK157" s="109"/>
      <c r="BM157" s="63">
        <f t="shared" si="190"/>
        <v>0</v>
      </c>
      <c r="BN157" s="63">
        <f t="shared" si="191"/>
        <v>0</v>
      </c>
      <c r="BO157" s="63">
        <f t="shared" si="192"/>
        <v>0</v>
      </c>
      <c r="BP157" s="63">
        <f t="shared" si="193"/>
        <v>0</v>
      </c>
      <c r="BQ157" s="63">
        <f t="shared" si="194"/>
        <v>0</v>
      </c>
      <c r="BR157" s="63">
        <f t="shared" si="195"/>
        <v>0</v>
      </c>
      <c r="BS157" s="63">
        <f t="shared" si="196"/>
        <v>0</v>
      </c>
      <c r="BT157" s="63">
        <f t="shared" si="197"/>
        <v>0</v>
      </c>
      <c r="BU157" s="63">
        <f t="shared" si="198"/>
        <v>0</v>
      </c>
      <c r="BV157" s="63">
        <f t="shared" si="199"/>
        <v>0</v>
      </c>
      <c r="BW157" s="63">
        <f t="shared" si="200"/>
        <v>0</v>
      </c>
      <c r="BX157" s="63">
        <f t="shared" si="201"/>
        <v>0</v>
      </c>
      <c r="BY157" s="63">
        <f t="shared" si="202"/>
        <v>0</v>
      </c>
      <c r="BZ157" s="63">
        <f t="shared" si="203"/>
        <v>0</v>
      </c>
      <c r="CA157" s="63">
        <f t="shared" si="204"/>
        <v>0</v>
      </c>
      <c r="CB157" s="63">
        <f t="shared" si="205"/>
        <v>0</v>
      </c>
      <c r="CC157" s="63">
        <f t="shared" si="206"/>
        <v>0</v>
      </c>
      <c r="CD157" s="63">
        <f t="shared" si="207"/>
        <v>0</v>
      </c>
      <c r="CE157" s="63">
        <f t="shared" si="208"/>
        <v>0</v>
      </c>
      <c r="CF157" s="63">
        <f t="shared" si="209"/>
        <v>0</v>
      </c>
      <c r="CG157" s="63">
        <f t="shared" si="210"/>
        <v>1</v>
      </c>
      <c r="CH157" s="63">
        <f t="shared" si="211"/>
        <v>1</v>
      </c>
      <c r="CI157" s="63">
        <f t="shared" si="212"/>
        <v>1</v>
      </c>
      <c r="CJ157" s="63">
        <f t="shared" si="213"/>
        <v>1</v>
      </c>
      <c r="CK157" s="63">
        <f t="shared" si="214"/>
        <v>0</v>
      </c>
      <c r="CL157" s="63">
        <f t="shared" si="215"/>
        <v>0</v>
      </c>
      <c r="CM157" s="63">
        <f t="shared" si="216"/>
        <v>0</v>
      </c>
      <c r="CN157" s="63">
        <f t="shared" si="217"/>
        <v>0</v>
      </c>
      <c r="CO157" s="63">
        <f t="shared" si="218"/>
        <v>0</v>
      </c>
      <c r="CP157" s="63">
        <f t="shared" si="219"/>
        <v>0</v>
      </c>
      <c r="CQ157" s="63">
        <f t="shared" si="220"/>
        <v>0</v>
      </c>
      <c r="CR157" s="63">
        <f t="shared" si="221"/>
        <v>0</v>
      </c>
      <c r="CS157" s="63">
        <f t="shared" si="222"/>
        <v>0</v>
      </c>
      <c r="CT157" s="63">
        <f t="shared" si="223"/>
        <v>0</v>
      </c>
      <c r="CU157" s="63">
        <f t="shared" si="224"/>
        <v>0</v>
      </c>
      <c r="CV157" s="63">
        <f t="shared" si="225"/>
        <v>0</v>
      </c>
      <c r="CW157" s="63">
        <f t="shared" si="226"/>
        <v>0</v>
      </c>
      <c r="CX157" s="63">
        <f t="shared" si="227"/>
        <v>0</v>
      </c>
    </row>
    <row r="158" spans="1:102" s="2" customFormat="1" ht="25.15" customHeight="1" x14ac:dyDescent="0.4">
      <c r="A158" s="183" t="s">
        <v>73</v>
      </c>
      <c r="B158" s="184">
        <v>44772</v>
      </c>
      <c r="C158" s="13"/>
      <c r="D158" s="13"/>
      <c r="E158" s="26"/>
      <c r="F158" s="13"/>
      <c r="M158" s="27"/>
      <c r="P158" s="7"/>
      <c r="Q158" s="51"/>
      <c r="R158" s="54"/>
      <c r="S158" s="51"/>
      <c r="T158" s="51"/>
      <c r="U158" s="51"/>
      <c r="V158" s="7"/>
      <c r="W158" s="103"/>
      <c r="X158" s="111"/>
      <c r="Y158" s="257"/>
      <c r="Z158" s="111"/>
      <c r="AA158" s="111"/>
      <c r="AC158" s="7"/>
      <c r="AM158" s="7"/>
      <c r="AP158" s="111"/>
      <c r="AQ158" s="111"/>
      <c r="AR158" s="101"/>
      <c r="AS158" s="101"/>
      <c r="AT158" s="101"/>
      <c r="AU158" s="103"/>
      <c r="AV158" s="101"/>
      <c r="AW158" s="101"/>
      <c r="AX158" s="101"/>
      <c r="AY158" s="103"/>
      <c r="AZ158" s="171"/>
      <c r="BA158" s="171"/>
      <c r="BB158" s="171"/>
      <c r="BC158" s="171"/>
      <c r="BD158" s="171"/>
      <c r="BE158" s="171"/>
      <c r="BF158" s="171"/>
      <c r="BG158" s="171"/>
      <c r="BH158" s="171"/>
      <c r="BI158" s="171"/>
      <c r="BJ158" s="171"/>
      <c r="BK158" s="109"/>
      <c r="BM158" s="63">
        <f t="shared" si="190"/>
        <v>0</v>
      </c>
      <c r="BN158" s="63">
        <f t="shared" si="191"/>
        <v>0</v>
      </c>
      <c r="BO158" s="63">
        <f t="shared" si="192"/>
        <v>0</v>
      </c>
      <c r="BP158" s="63">
        <f t="shared" si="193"/>
        <v>0</v>
      </c>
      <c r="BQ158" s="63">
        <f t="shared" si="194"/>
        <v>0</v>
      </c>
      <c r="BR158" s="63">
        <f t="shared" si="195"/>
        <v>0</v>
      </c>
      <c r="BS158" s="63">
        <f t="shared" si="196"/>
        <v>0</v>
      </c>
      <c r="BT158" s="63">
        <f t="shared" si="197"/>
        <v>0</v>
      </c>
      <c r="BU158" s="63">
        <f t="shared" si="198"/>
        <v>0</v>
      </c>
      <c r="BV158" s="63">
        <f t="shared" si="199"/>
        <v>0</v>
      </c>
      <c r="BW158" s="63">
        <f t="shared" si="200"/>
        <v>0</v>
      </c>
      <c r="BX158" s="63">
        <f t="shared" si="201"/>
        <v>0</v>
      </c>
      <c r="BY158" s="63">
        <f t="shared" si="202"/>
        <v>0</v>
      </c>
      <c r="BZ158" s="63">
        <f t="shared" si="203"/>
        <v>0</v>
      </c>
      <c r="CA158" s="63">
        <f t="shared" si="204"/>
        <v>0</v>
      </c>
      <c r="CB158" s="63">
        <f t="shared" si="205"/>
        <v>0</v>
      </c>
      <c r="CC158" s="63">
        <f t="shared" si="206"/>
        <v>0</v>
      </c>
      <c r="CD158" s="63">
        <f t="shared" si="207"/>
        <v>0</v>
      </c>
      <c r="CE158" s="63">
        <f t="shared" si="208"/>
        <v>0</v>
      </c>
      <c r="CF158" s="63">
        <f t="shared" si="209"/>
        <v>0</v>
      </c>
      <c r="CG158" s="63">
        <f t="shared" si="210"/>
        <v>0</v>
      </c>
      <c r="CH158" s="63">
        <f t="shared" si="211"/>
        <v>0</v>
      </c>
      <c r="CI158" s="63">
        <f t="shared" si="212"/>
        <v>0</v>
      </c>
      <c r="CJ158" s="63">
        <f t="shared" si="213"/>
        <v>0</v>
      </c>
      <c r="CK158" s="63">
        <f t="shared" si="214"/>
        <v>0</v>
      </c>
      <c r="CL158" s="63">
        <f t="shared" si="215"/>
        <v>0</v>
      </c>
      <c r="CM158" s="63">
        <f t="shared" si="216"/>
        <v>0</v>
      </c>
      <c r="CN158" s="63">
        <f t="shared" si="217"/>
        <v>0</v>
      </c>
      <c r="CO158" s="63">
        <f t="shared" si="218"/>
        <v>0</v>
      </c>
      <c r="CP158" s="63">
        <f t="shared" si="219"/>
        <v>0</v>
      </c>
      <c r="CQ158" s="63">
        <f t="shared" si="220"/>
        <v>0</v>
      </c>
      <c r="CR158" s="63">
        <f t="shared" si="221"/>
        <v>0</v>
      </c>
      <c r="CS158" s="63">
        <f t="shared" si="222"/>
        <v>0</v>
      </c>
      <c r="CT158" s="63">
        <f t="shared" si="223"/>
        <v>0</v>
      </c>
      <c r="CU158" s="63">
        <f t="shared" si="224"/>
        <v>0</v>
      </c>
      <c r="CV158" s="63">
        <f t="shared" si="225"/>
        <v>0</v>
      </c>
      <c r="CW158" s="63">
        <f t="shared" si="226"/>
        <v>0</v>
      </c>
      <c r="CX158" s="63">
        <f t="shared" ref="CX158:CX172" si="228">COUNTIF($D158:$BJ158,"38")</f>
        <v>0</v>
      </c>
    </row>
    <row r="159" spans="1:102" s="4" customFormat="1" ht="25.15" customHeight="1" x14ac:dyDescent="0.4">
      <c r="A159" s="185" t="s">
        <v>74</v>
      </c>
      <c r="B159" s="186">
        <v>44773</v>
      </c>
      <c r="E159" s="27"/>
      <c r="M159" s="27"/>
      <c r="P159" s="7"/>
      <c r="Q159" s="50"/>
      <c r="R159" s="55"/>
      <c r="S159" s="50"/>
      <c r="T159" s="50"/>
      <c r="U159" s="50"/>
      <c r="V159" s="7"/>
      <c r="W159" s="265"/>
      <c r="X159" s="115"/>
      <c r="Y159" s="259"/>
      <c r="Z159" s="115"/>
      <c r="AA159" s="115"/>
      <c r="AC159" s="7"/>
      <c r="AJ159" s="33"/>
      <c r="AM159" s="7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93"/>
      <c r="BA159" s="193"/>
      <c r="BB159" s="193"/>
      <c r="BC159" s="193"/>
      <c r="BD159" s="193"/>
      <c r="BE159" s="193"/>
      <c r="BF159" s="193"/>
      <c r="BG159" s="193"/>
      <c r="BH159" s="193"/>
      <c r="BI159" s="193"/>
      <c r="BJ159" s="193"/>
      <c r="BK159" s="115"/>
      <c r="BM159" s="63">
        <f t="shared" si="190"/>
        <v>0</v>
      </c>
      <c r="BN159" s="63">
        <f t="shared" si="191"/>
        <v>0</v>
      </c>
      <c r="BO159" s="63">
        <f t="shared" si="192"/>
        <v>0</v>
      </c>
      <c r="BP159" s="63">
        <f t="shared" si="193"/>
        <v>0</v>
      </c>
      <c r="BQ159" s="63">
        <f t="shared" si="194"/>
        <v>0</v>
      </c>
      <c r="BR159" s="63">
        <f t="shared" si="195"/>
        <v>0</v>
      </c>
      <c r="BS159" s="63">
        <f t="shared" si="196"/>
        <v>0</v>
      </c>
      <c r="BT159" s="63">
        <f t="shared" si="197"/>
        <v>0</v>
      </c>
      <c r="BU159" s="63">
        <f t="shared" si="198"/>
        <v>0</v>
      </c>
      <c r="BV159" s="63">
        <f t="shared" si="199"/>
        <v>0</v>
      </c>
      <c r="BW159" s="63">
        <f t="shared" si="200"/>
        <v>0</v>
      </c>
      <c r="BX159" s="63">
        <f t="shared" si="201"/>
        <v>0</v>
      </c>
      <c r="BY159" s="63">
        <f t="shared" si="202"/>
        <v>0</v>
      </c>
      <c r="BZ159" s="63">
        <f t="shared" si="203"/>
        <v>0</v>
      </c>
      <c r="CA159" s="63">
        <f t="shared" si="204"/>
        <v>0</v>
      </c>
      <c r="CB159" s="63">
        <f t="shared" si="205"/>
        <v>0</v>
      </c>
      <c r="CC159" s="63">
        <f t="shared" si="206"/>
        <v>0</v>
      </c>
      <c r="CD159" s="63">
        <f t="shared" si="207"/>
        <v>0</v>
      </c>
      <c r="CE159" s="63">
        <f t="shared" si="208"/>
        <v>0</v>
      </c>
      <c r="CF159" s="63">
        <f t="shared" si="209"/>
        <v>0</v>
      </c>
      <c r="CG159" s="63">
        <f t="shared" si="210"/>
        <v>0</v>
      </c>
      <c r="CH159" s="63">
        <f t="shared" si="211"/>
        <v>0</v>
      </c>
      <c r="CI159" s="63">
        <f t="shared" si="212"/>
        <v>0</v>
      </c>
      <c r="CJ159" s="63">
        <f t="shared" si="213"/>
        <v>0</v>
      </c>
      <c r="CK159" s="63">
        <f t="shared" si="214"/>
        <v>0</v>
      </c>
      <c r="CL159" s="63">
        <f t="shared" si="215"/>
        <v>0</v>
      </c>
      <c r="CM159" s="63">
        <f t="shared" si="216"/>
        <v>0</v>
      </c>
      <c r="CN159" s="63">
        <f t="shared" si="217"/>
        <v>0</v>
      </c>
      <c r="CO159" s="63">
        <f t="shared" si="218"/>
        <v>0</v>
      </c>
      <c r="CP159" s="63">
        <f t="shared" si="219"/>
        <v>0</v>
      </c>
      <c r="CQ159" s="63">
        <f t="shared" si="220"/>
        <v>0</v>
      </c>
      <c r="CR159" s="63">
        <f t="shared" si="221"/>
        <v>0</v>
      </c>
      <c r="CS159" s="63">
        <f t="shared" si="222"/>
        <v>0</v>
      </c>
      <c r="CT159" s="63">
        <f t="shared" si="223"/>
        <v>0</v>
      </c>
      <c r="CU159" s="63">
        <f t="shared" si="224"/>
        <v>0</v>
      </c>
      <c r="CV159" s="63">
        <f t="shared" si="225"/>
        <v>0</v>
      </c>
      <c r="CW159" s="63">
        <f t="shared" si="226"/>
        <v>0</v>
      </c>
      <c r="CX159" s="63">
        <f t="shared" si="228"/>
        <v>0</v>
      </c>
    </row>
    <row r="160" spans="1:102" s="2" customFormat="1" ht="25.15" customHeight="1" x14ac:dyDescent="0.4">
      <c r="A160" s="183" t="s">
        <v>67</v>
      </c>
      <c r="B160" s="184">
        <v>44774</v>
      </c>
      <c r="E160" s="26"/>
      <c r="M160" s="4"/>
      <c r="P160" s="7"/>
      <c r="Q160" s="51"/>
      <c r="R160" s="51"/>
      <c r="S160" s="51"/>
      <c r="T160" s="51"/>
      <c r="U160" s="51"/>
      <c r="V160" s="7"/>
      <c r="W160" s="264"/>
      <c r="X160" s="111"/>
      <c r="Y160" s="111"/>
      <c r="Z160" s="111"/>
      <c r="AA160" s="111"/>
      <c r="AC160" s="7"/>
      <c r="AI160" s="25"/>
      <c r="AJ160" s="34"/>
      <c r="AM160" s="7"/>
      <c r="AP160" s="111"/>
      <c r="AQ160" s="111"/>
      <c r="AR160" s="165">
        <v>25</v>
      </c>
      <c r="AS160" s="165">
        <v>26</v>
      </c>
      <c r="AT160" s="165"/>
      <c r="AU160" s="165" t="s">
        <v>98</v>
      </c>
      <c r="AV160" s="165">
        <v>27</v>
      </c>
      <c r="AW160" s="165">
        <v>28</v>
      </c>
      <c r="AX160" s="165"/>
      <c r="AY160" s="165" t="s">
        <v>99</v>
      </c>
      <c r="AZ160" s="166">
        <v>18</v>
      </c>
      <c r="BA160" s="166">
        <v>19</v>
      </c>
      <c r="BB160" s="166">
        <v>20</v>
      </c>
      <c r="BC160" s="167"/>
      <c r="BD160" s="111"/>
      <c r="BE160" s="111"/>
      <c r="BF160" s="111"/>
      <c r="BG160" s="161"/>
      <c r="BH160" s="111"/>
      <c r="BI160" s="111"/>
      <c r="BJ160" s="111"/>
      <c r="BK160" s="109"/>
      <c r="BM160" s="63">
        <f t="shared" si="190"/>
        <v>0</v>
      </c>
      <c r="BN160" s="63">
        <f t="shared" si="191"/>
        <v>0</v>
      </c>
      <c r="BO160" s="63">
        <f t="shared" si="192"/>
        <v>0</v>
      </c>
      <c r="BP160" s="63">
        <f t="shared" si="193"/>
        <v>0</v>
      </c>
      <c r="BQ160" s="63">
        <f t="shared" si="194"/>
        <v>0</v>
      </c>
      <c r="BR160" s="63">
        <f t="shared" si="195"/>
        <v>0</v>
      </c>
      <c r="BS160" s="63">
        <f t="shared" si="196"/>
        <v>0</v>
      </c>
      <c r="BT160" s="63">
        <f t="shared" si="197"/>
        <v>0</v>
      </c>
      <c r="BU160" s="63">
        <f t="shared" si="198"/>
        <v>0</v>
      </c>
      <c r="BV160" s="63">
        <f t="shared" si="199"/>
        <v>0</v>
      </c>
      <c r="BW160" s="63">
        <f t="shared" si="200"/>
        <v>0</v>
      </c>
      <c r="BX160" s="63">
        <f t="shared" si="201"/>
        <v>0</v>
      </c>
      <c r="BY160" s="63">
        <f t="shared" si="202"/>
        <v>0</v>
      </c>
      <c r="BZ160" s="63">
        <f t="shared" si="203"/>
        <v>0</v>
      </c>
      <c r="CA160" s="63">
        <f t="shared" si="204"/>
        <v>0</v>
      </c>
      <c r="CB160" s="63">
        <f t="shared" si="205"/>
        <v>0</v>
      </c>
      <c r="CC160" s="63">
        <f t="shared" si="206"/>
        <v>0</v>
      </c>
      <c r="CD160" s="63">
        <f t="shared" si="207"/>
        <v>1</v>
      </c>
      <c r="CE160" s="63">
        <f t="shared" si="208"/>
        <v>1</v>
      </c>
      <c r="CF160" s="63">
        <f t="shared" si="209"/>
        <v>1</v>
      </c>
      <c r="CG160" s="63">
        <f t="shared" si="210"/>
        <v>0</v>
      </c>
      <c r="CH160" s="63">
        <f t="shared" si="211"/>
        <v>0</v>
      </c>
      <c r="CI160" s="63">
        <f t="shared" si="212"/>
        <v>0</v>
      </c>
      <c r="CJ160" s="63">
        <f t="shared" si="213"/>
        <v>0</v>
      </c>
      <c r="CK160" s="63">
        <f t="shared" si="214"/>
        <v>1</v>
      </c>
      <c r="CL160" s="63">
        <f t="shared" si="215"/>
        <v>1</v>
      </c>
      <c r="CM160" s="63">
        <f t="shared" si="216"/>
        <v>1</v>
      </c>
      <c r="CN160" s="63">
        <f t="shared" si="217"/>
        <v>1</v>
      </c>
      <c r="CO160" s="63">
        <f t="shared" si="218"/>
        <v>0</v>
      </c>
      <c r="CP160" s="63">
        <f t="shared" si="219"/>
        <v>0</v>
      </c>
      <c r="CQ160" s="63">
        <f t="shared" si="220"/>
        <v>0</v>
      </c>
      <c r="CR160" s="63">
        <f t="shared" si="221"/>
        <v>0</v>
      </c>
      <c r="CS160" s="63">
        <f t="shared" si="222"/>
        <v>0</v>
      </c>
      <c r="CT160" s="63">
        <f t="shared" si="223"/>
        <v>0</v>
      </c>
      <c r="CU160" s="63">
        <f t="shared" si="224"/>
        <v>0</v>
      </c>
      <c r="CV160" s="63">
        <f t="shared" si="225"/>
        <v>0</v>
      </c>
      <c r="CW160" s="63">
        <f t="shared" si="226"/>
        <v>0</v>
      </c>
      <c r="CX160" s="63">
        <f t="shared" si="228"/>
        <v>0</v>
      </c>
    </row>
    <row r="161" spans="1:102" s="2" customFormat="1" ht="25.15" customHeight="1" x14ac:dyDescent="0.4">
      <c r="A161" s="183" t="s">
        <v>68</v>
      </c>
      <c r="B161" s="184">
        <v>44775</v>
      </c>
      <c r="E161" s="26"/>
      <c r="M161" s="4"/>
      <c r="P161" s="7"/>
      <c r="Q161" s="51"/>
      <c r="R161" s="51"/>
      <c r="S161" s="51"/>
      <c r="T161" s="51"/>
      <c r="U161" s="51"/>
      <c r="V161" s="7"/>
      <c r="W161" s="111"/>
      <c r="X161" s="111"/>
      <c r="Y161" s="111"/>
      <c r="Z161" s="111"/>
      <c r="AA161" s="111"/>
      <c r="AC161" s="7"/>
      <c r="AI161" s="25"/>
      <c r="AJ161" s="34"/>
      <c r="AM161" s="7"/>
      <c r="AP161" s="111"/>
      <c r="AQ161" s="111"/>
      <c r="AR161" s="101"/>
      <c r="AS161" s="101"/>
      <c r="AT161" s="101"/>
      <c r="AU161" s="111"/>
      <c r="AV161" s="101"/>
      <c r="AW161" s="101"/>
      <c r="AX161" s="101"/>
      <c r="AY161" s="111"/>
      <c r="AZ161" s="166">
        <v>15</v>
      </c>
      <c r="BA161" s="166">
        <v>16</v>
      </c>
      <c r="BB161" s="166">
        <v>17</v>
      </c>
      <c r="BC161" s="167"/>
      <c r="BD161" s="111"/>
      <c r="BE161" s="111"/>
      <c r="BF161" s="111"/>
      <c r="BG161" s="161"/>
      <c r="BH161" s="111"/>
      <c r="BI161" s="111"/>
      <c r="BJ161" s="111"/>
      <c r="BK161" s="109"/>
      <c r="BM161" s="63">
        <f t="shared" si="190"/>
        <v>0</v>
      </c>
      <c r="BN161" s="63">
        <f t="shared" si="191"/>
        <v>0</v>
      </c>
      <c r="BO161" s="63">
        <f t="shared" si="192"/>
        <v>0</v>
      </c>
      <c r="BP161" s="63">
        <f t="shared" si="193"/>
        <v>0</v>
      </c>
      <c r="BQ161" s="63">
        <f t="shared" si="194"/>
        <v>0</v>
      </c>
      <c r="BR161" s="63">
        <f t="shared" si="195"/>
        <v>0</v>
      </c>
      <c r="BS161" s="63">
        <f t="shared" si="196"/>
        <v>0</v>
      </c>
      <c r="BT161" s="63">
        <f t="shared" si="197"/>
        <v>0</v>
      </c>
      <c r="BU161" s="63">
        <f t="shared" si="198"/>
        <v>0</v>
      </c>
      <c r="BV161" s="63">
        <f t="shared" si="199"/>
        <v>0</v>
      </c>
      <c r="BW161" s="63">
        <f t="shared" si="200"/>
        <v>0</v>
      </c>
      <c r="BX161" s="63">
        <f t="shared" si="201"/>
        <v>0</v>
      </c>
      <c r="BY161" s="63">
        <f t="shared" si="202"/>
        <v>0</v>
      </c>
      <c r="BZ161" s="63">
        <f t="shared" si="203"/>
        <v>0</v>
      </c>
      <c r="CA161" s="63">
        <f t="shared" si="204"/>
        <v>1</v>
      </c>
      <c r="CB161" s="63">
        <f t="shared" si="205"/>
        <v>1</v>
      </c>
      <c r="CC161" s="63">
        <f t="shared" si="206"/>
        <v>1</v>
      </c>
      <c r="CD161" s="63">
        <f t="shared" si="207"/>
        <v>0</v>
      </c>
      <c r="CE161" s="63">
        <f t="shared" si="208"/>
        <v>0</v>
      </c>
      <c r="CF161" s="63">
        <f t="shared" si="209"/>
        <v>0</v>
      </c>
      <c r="CG161" s="63">
        <f t="shared" si="210"/>
        <v>0</v>
      </c>
      <c r="CH161" s="63">
        <f t="shared" si="211"/>
        <v>0</v>
      </c>
      <c r="CI161" s="63">
        <f t="shared" si="212"/>
        <v>0</v>
      </c>
      <c r="CJ161" s="63">
        <f t="shared" si="213"/>
        <v>0</v>
      </c>
      <c r="CK161" s="63">
        <f t="shared" si="214"/>
        <v>0</v>
      </c>
      <c r="CL161" s="63">
        <f t="shared" si="215"/>
        <v>0</v>
      </c>
      <c r="CM161" s="63">
        <f t="shared" si="216"/>
        <v>0</v>
      </c>
      <c r="CN161" s="63">
        <f t="shared" si="217"/>
        <v>0</v>
      </c>
      <c r="CO161" s="63">
        <f t="shared" si="218"/>
        <v>0</v>
      </c>
      <c r="CP161" s="63">
        <f t="shared" si="219"/>
        <v>0</v>
      </c>
      <c r="CQ161" s="63">
        <f t="shared" si="220"/>
        <v>0</v>
      </c>
      <c r="CR161" s="63">
        <f t="shared" si="221"/>
        <v>0</v>
      </c>
      <c r="CS161" s="63">
        <f t="shared" si="222"/>
        <v>0</v>
      </c>
      <c r="CT161" s="63">
        <f t="shared" si="223"/>
        <v>0</v>
      </c>
      <c r="CU161" s="63">
        <f t="shared" si="224"/>
        <v>0</v>
      </c>
      <c r="CV161" s="63">
        <f t="shared" si="225"/>
        <v>0</v>
      </c>
      <c r="CW161" s="63">
        <f t="shared" si="226"/>
        <v>0</v>
      </c>
      <c r="CX161" s="63">
        <f t="shared" si="228"/>
        <v>0</v>
      </c>
    </row>
    <row r="162" spans="1:102" s="2" customFormat="1" ht="25.15" customHeight="1" x14ac:dyDescent="0.4">
      <c r="A162" s="183" t="s">
        <v>69</v>
      </c>
      <c r="B162" s="184">
        <v>44776</v>
      </c>
      <c r="E162" s="26"/>
      <c r="M162" s="4"/>
      <c r="P162" s="7"/>
      <c r="Q162" s="51"/>
      <c r="R162" s="51"/>
      <c r="S162" s="51"/>
      <c r="T162" s="51"/>
      <c r="U162" s="51"/>
      <c r="V162" s="7"/>
      <c r="W162" s="111"/>
      <c r="X162" s="111"/>
      <c r="Y162" s="111"/>
      <c r="Z162" s="111"/>
      <c r="AA162" s="111"/>
      <c r="AC162" s="7"/>
      <c r="AI162" s="25"/>
      <c r="AJ162" s="34"/>
      <c r="AM162" s="7"/>
      <c r="AP162" s="111"/>
      <c r="AQ162" s="111"/>
      <c r="AR162" s="165">
        <v>29</v>
      </c>
      <c r="AS162" s="165">
        <v>30</v>
      </c>
      <c r="AT162" s="165"/>
      <c r="AU162" s="165" t="s">
        <v>98</v>
      </c>
      <c r="AV162" s="165">
        <v>31</v>
      </c>
      <c r="AW162" s="165">
        <v>32</v>
      </c>
      <c r="AX162" s="165"/>
      <c r="AY162" s="165" t="s">
        <v>99</v>
      </c>
      <c r="AZ162" s="169"/>
      <c r="BA162" s="169"/>
      <c r="BB162" s="169"/>
      <c r="BC162" s="170"/>
      <c r="BD162" s="111"/>
      <c r="BE162" s="111"/>
      <c r="BF162" s="111"/>
      <c r="BG162" s="161"/>
      <c r="BH162" s="111"/>
      <c r="BI162" s="111"/>
      <c r="BJ162" s="111"/>
      <c r="BK162" s="109"/>
      <c r="BM162" s="63">
        <f t="shared" si="190"/>
        <v>0</v>
      </c>
      <c r="BN162" s="63">
        <f t="shared" si="191"/>
        <v>0</v>
      </c>
      <c r="BO162" s="63">
        <f t="shared" si="192"/>
        <v>0</v>
      </c>
      <c r="BP162" s="63">
        <f t="shared" si="193"/>
        <v>0</v>
      </c>
      <c r="BQ162" s="63">
        <f t="shared" si="194"/>
        <v>0</v>
      </c>
      <c r="BR162" s="63">
        <f t="shared" si="195"/>
        <v>0</v>
      </c>
      <c r="BS162" s="63">
        <f t="shared" si="196"/>
        <v>0</v>
      </c>
      <c r="BT162" s="63">
        <f t="shared" si="197"/>
        <v>0</v>
      </c>
      <c r="BU162" s="63">
        <f t="shared" si="198"/>
        <v>0</v>
      </c>
      <c r="BV162" s="63">
        <f t="shared" si="199"/>
        <v>0</v>
      </c>
      <c r="BW162" s="63">
        <f t="shared" si="200"/>
        <v>0</v>
      </c>
      <c r="BX162" s="63">
        <f t="shared" si="201"/>
        <v>0</v>
      </c>
      <c r="BY162" s="63">
        <f t="shared" si="202"/>
        <v>0</v>
      </c>
      <c r="BZ162" s="63">
        <f t="shared" si="203"/>
        <v>0</v>
      </c>
      <c r="CA162" s="63">
        <f t="shared" si="204"/>
        <v>0</v>
      </c>
      <c r="CB162" s="63">
        <f t="shared" si="205"/>
        <v>0</v>
      </c>
      <c r="CC162" s="63">
        <f t="shared" si="206"/>
        <v>0</v>
      </c>
      <c r="CD162" s="63">
        <f t="shared" si="207"/>
        <v>0</v>
      </c>
      <c r="CE162" s="63">
        <f t="shared" si="208"/>
        <v>0</v>
      </c>
      <c r="CF162" s="63">
        <f t="shared" si="209"/>
        <v>0</v>
      </c>
      <c r="CG162" s="63">
        <f t="shared" si="210"/>
        <v>0</v>
      </c>
      <c r="CH162" s="63">
        <f t="shared" si="211"/>
        <v>0</v>
      </c>
      <c r="CI162" s="63">
        <f t="shared" si="212"/>
        <v>0</v>
      </c>
      <c r="CJ162" s="63">
        <f t="shared" si="213"/>
        <v>0</v>
      </c>
      <c r="CK162" s="63">
        <f t="shared" si="214"/>
        <v>0</v>
      </c>
      <c r="CL162" s="63">
        <f t="shared" si="215"/>
        <v>0</v>
      </c>
      <c r="CM162" s="63">
        <f t="shared" si="216"/>
        <v>0</v>
      </c>
      <c r="CN162" s="63">
        <f t="shared" si="217"/>
        <v>0</v>
      </c>
      <c r="CO162" s="63">
        <f t="shared" si="218"/>
        <v>1</v>
      </c>
      <c r="CP162" s="63">
        <f t="shared" si="219"/>
        <v>1</v>
      </c>
      <c r="CQ162" s="63">
        <f t="shared" si="220"/>
        <v>1</v>
      </c>
      <c r="CR162" s="63">
        <f t="shared" si="221"/>
        <v>1</v>
      </c>
      <c r="CS162" s="63">
        <f t="shared" si="222"/>
        <v>0</v>
      </c>
      <c r="CT162" s="63">
        <f t="shared" si="223"/>
        <v>0</v>
      </c>
      <c r="CU162" s="63">
        <f t="shared" si="224"/>
        <v>0</v>
      </c>
      <c r="CV162" s="63">
        <f t="shared" si="225"/>
        <v>0</v>
      </c>
      <c r="CW162" s="63">
        <f t="shared" si="226"/>
        <v>0</v>
      </c>
      <c r="CX162" s="63">
        <f t="shared" si="228"/>
        <v>0</v>
      </c>
    </row>
    <row r="163" spans="1:102" s="2" customFormat="1" ht="25.15" customHeight="1" x14ac:dyDescent="0.4">
      <c r="A163" s="183" t="s">
        <v>70</v>
      </c>
      <c r="B163" s="184">
        <v>44777</v>
      </c>
      <c r="M163" s="4"/>
      <c r="P163" s="7"/>
      <c r="Q163" s="51"/>
      <c r="R163" s="51"/>
      <c r="S163" s="51"/>
      <c r="T163" s="51"/>
      <c r="U163" s="51"/>
      <c r="V163" s="7"/>
      <c r="W163" s="111"/>
      <c r="X163" s="111"/>
      <c r="Y163" s="111"/>
      <c r="Z163" s="111"/>
      <c r="AA163" s="111"/>
      <c r="AC163" s="7"/>
      <c r="AM163" s="7"/>
      <c r="AP163" s="111"/>
      <c r="AQ163" s="111"/>
      <c r="AR163" s="101"/>
      <c r="AS163" s="101"/>
      <c r="AT163" s="101"/>
      <c r="AU163" s="111"/>
      <c r="AV163" s="101"/>
      <c r="AW163" s="101"/>
      <c r="AX163" s="101"/>
      <c r="AY163" s="111"/>
      <c r="AZ163" s="166">
        <v>12</v>
      </c>
      <c r="BA163" s="166">
        <v>13</v>
      </c>
      <c r="BB163" s="166">
        <v>14</v>
      </c>
      <c r="BC163" s="167"/>
      <c r="BD163" s="158"/>
      <c r="BE163" s="158"/>
      <c r="BF163" s="158"/>
      <c r="BG163" s="168"/>
      <c r="BH163" s="158"/>
      <c r="BI163" s="158"/>
      <c r="BJ163" s="158"/>
      <c r="BK163" s="111"/>
      <c r="BM163" s="63">
        <f t="shared" si="190"/>
        <v>0</v>
      </c>
      <c r="BN163" s="63">
        <f t="shared" si="191"/>
        <v>0</v>
      </c>
      <c r="BO163" s="63">
        <f t="shared" si="192"/>
        <v>0</v>
      </c>
      <c r="BP163" s="63">
        <f t="shared" si="193"/>
        <v>0</v>
      </c>
      <c r="BQ163" s="63">
        <f t="shared" si="194"/>
        <v>0</v>
      </c>
      <c r="BR163" s="63">
        <f t="shared" si="195"/>
        <v>0</v>
      </c>
      <c r="BS163" s="63">
        <f t="shared" si="196"/>
        <v>0</v>
      </c>
      <c r="BT163" s="63">
        <f t="shared" si="197"/>
        <v>0</v>
      </c>
      <c r="BU163" s="63">
        <f t="shared" si="198"/>
        <v>0</v>
      </c>
      <c r="BV163" s="63">
        <f t="shared" si="199"/>
        <v>0</v>
      </c>
      <c r="BW163" s="63">
        <f t="shared" si="200"/>
        <v>0</v>
      </c>
      <c r="BX163" s="63">
        <f t="shared" si="201"/>
        <v>1</v>
      </c>
      <c r="BY163" s="63">
        <f t="shared" si="202"/>
        <v>1</v>
      </c>
      <c r="BZ163" s="63">
        <f t="shared" si="203"/>
        <v>1</v>
      </c>
      <c r="CA163" s="63">
        <f t="shared" si="204"/>
        <v>0</v>
      </c>
      <c r="CB163" s="63">
        <f t="shared" si="205"/>
        <v>0</v>
      </c>
      <c r="CC163" s="63">
        <f t="shared" si="206"/>
        <v>0</v>
      </c>
      <c r="CD163" s="63">
        <f t="shared" si="207"/>
        <v>0</v>
      </c>
      <c r="CE163" s="63">
        <f t="shared" si="208"/>
        <v>0</v>
      </c>
      <c r="CF163" s="63">
        <f t="shared" si="209"/>
        <v>0</v>
      </c>
      <c r="CG163" s="63">
        <f t="shared" si="210"/>
        <v>0</v>
      </c>
      <c r="CH163" s="63">
        <f t="shared" si="211"/>
        <v>0</v>
      </c>
      <c r="CI163" s="63">
        <f t="shared" si="212"/>
        <v>0</v>
      </c>
      <c r="CJ163" s="63">
        <f t="shared" si="213"/>
        <v>0</v>
      </c>
      <c r="CK163" s="63">
        <f t="shared" si="214"/>
        <v>0</v>
      </c>
      <c r="CL163" s="63">
        <f t="shared" si="215"/>
        <v>0</v>
      </c>
      <c r="CM163" s="63">
        <f t="shared" si="216"/>
        <v>0</v>
      </c>
      <c r="CN163" s="63">
        <f t="shared" si="217"/>
        <v>0</v>
      </c>
      <c r="CO163" s="63">
        <f t="shared" si="218"/>
        <v>0</v>
      </c>
      <c r="CP163" s="63">
        <f t="shared" si="219"/>
        <v>0</v>
      </c>
      <c r="CQ163" s="63">
        <f t="shared" si="220"/>
        <v>0</v>
      </c>
      <c r="CR163" s="63">
        <f t="shared" si="221"/>
        <v>0</v>
      </c>
      <c r="CS163" s="63">
        <f t="shared" si="222"/>
        <v>0</v>
      </c>
      <c r="CT163" s="63">
        <f t="shared" si="223"/>
        <v>0</v>
      </c>
      <c r="CU163" s="63">
        <f t="shared" si="224"/>
        <v>0</v>
      </c>
      <c r="CV163" s="63">
        <f t="shared" si="225"/>
        <v>0</v>
      </c>
      <c r="CW163" s="63">
        <f t="shared" si="226"/>
        <v>0</v>
      </c>
      <c r="CX163" s="63">
        <f t="shared" si="228"/>
        <v>0</v>
      </c>
    </row>
    <row r="164" spans="1:102" s="2" customFormat="1" ht="25.15" customHeight="1" x14ac:dyDescent="0.4">
      <c r="A164" s="183" t="s">
        <v>72</v>
      </c>
      <c r="B164" s="184">
        <v>44778</v>
      </c>
      <c r="M164" s="4"/>
      <c r="P164" s="7"/>
      <c r="Q164" s="51"/>
      <c r="R164" s="51"/>
      <c r="S164" s="51"/>
      <c r="T164" s="51"/>
      <c r="U164" s="51"/>
      <c r="V164" s="7"/>
      <c r="W164" s="111"/>
      <c r="X164" s="111"/>
      <c r="Y164" s="111"/>
      <c r="Z164" s="111"/>
      <c r="AA164" s="111"/>
      <c r="AC164" s="7"/>
      <c r="AI164" s="25"/>
      <c r="AM164" s="7"/>
      <c r="AP164" s="111"/>
      <c r="AQ164" s="111"/>
      <c r="AR164" s="165">
        <v>33</v>
      </c>
      <c r="AS164" s="165">
        <v>34</v>
      </c>
      <c r="AT164" s="165">
        <v>35</v>
      </c>
      <c r="AU164" s="165" t="s">
        <v>98</v>
      </c>
      <c r="AV164" s="165">
        <v>36</v>
      </c>
      <c r="AW164" s="165">
        <v>37</v>
      </c>
      <c r="AX164" s="165">
        <v>38</v>
      </c>
      <c r="AY164" s="178" t="s">
        <v>99</v>
      </c>
      <c r="AZ164" s="171"/>
      <c r="BA164" s="171"/>
      <c r="BB164" s="171"/>
      <c r="BC164" s="171"/>
      <c r="BD164" s="171"/>
      <c r="BE164" s="171"/>
      <c r="BF164" s="171"/>
      <c r="BG164" s="171"/>
      <c r="BH164" s="171"/>
      <c r="BI164" s="171"/>
      <c r="BJ164" s="171"/>
      <c r="BK164" s="179"/>
      <c r="BM164" s="63">
        <f t="shared" si="190"/>
        <v>0</v>
      </c>
      <c r="BN164" s="63">
        <f t="shared" si="191"/>
        <v>0</v>
      </c>
      <c r="BO164" s="63">
        <f t="shared" si="192"/>
        <v>0</v>
      </c>
      <c r="BP164" s="63">
        <f t="shared" si="193"/>
        <v>0</v>
      </c>
      <c r="BQ164" s="63">
        <f t="shared" si="194"/>
        <v>0</v>
      </c>
      <c r="BR164" s="63">
        <f t="shared" si="195"/>
        <v>0</v>
      </c>
      <c r="BS164" s="63">
        <f t="shared" si="196"/>
        <v>0</v>
      </c>
      <c r="BT164" s="63">
        <f t="shared" si="197"/>
        <v>0</v>
      </c>
      <c r="BU164" s="63">
        <f t="shared" si="198"/>
        <v>0</v>
      </c>
      <c r="BV164" s="63">
        <f t="shared" si="199"/>
        <v>0</v>
      </c>
      <c r="BW164" s="63">
        <f t="shared" si="200"/>
        <v>0</v>
      </c>
      <c r="BX164" s="63">
        <f t="shared" si="201"/>
        <v>0</v>
      </c>
      <c r="BY164" s="63">
        <f t="shared" si="202"/>
        <v>0</v>
      </c>
      <c r="BZ164" s="63">
        <f t="shared" si="203"/>
        <v>0</v>
      </c>
      <c r="CA164" s="63">
        <f t="shared" si="204"/>
        <v>0</v>
      </c>
      <c r="CB164" s="63">
        <f t="shared" si="205"/>
        <v>0</v>
      </c>
      <c r="CC164" s="63">
        <f t="shared" si="206"/>
        <v>0</v>
      </c>
      <c r="CD164" s="63">
        <f t="shared" si="207"/>
        <v>0</v>
      </c>
      <c r="CE164" s="63">
        <f t="shared" si="208"/>
        <v>0</v>
      </c>
      <c r="CF164" s="63">
        <f t="shared" si="209"/>
        <v>0</v>
      </c>
      <c r="CG164" s="63">
        <f t="shared" si="210"/>
        <v>0</v>
      </c>
      <c r="CH164" s="63">
        <f t="shared" si="211"/>
        <v>0</v>
      </c>
      <c r="CI164" s="63">
        <f t="shared" si="212"/>
        <v>0</v>
      </c>
      <c r="CJ164" s="63">
        <f t="shared" si="213"/>
        <v>0</v>
      </c>
      <c r="CK164" s="63">
        <f t="shared" si="214"/>
        <v>0</v>
      </c>
      <c r="CL164" s="63">
        <f t="shared" si="215"/>
        <v>0</v>
      </c>
      <c r="CM164" s="63">
        <f t="shared" si="216"/>
        <v>0</v>
      </c>
      <c r="CN164" s="63">
        <f t="shared" si="217"/>
        <v>0</v>
      </c>
      <c r="CO164" s="63">
        <f t="shared" si="218"/>
        <v>0</v>
      </c>
      <c r="CP164" s="63">
        <f t="shared" si="219"/>
        <v>0</v>
      </c>
      <c r="CQ164" s="63">
        <f t="shared" si="220"/>
        <v>0</v>
      </c>
      <c r="CR164" s="63">
        <f t="shared" si="221"/>
        <v>0</v>
      </c>
      <c r="CS164" s="63">
        <f t="shared" si="222"/>
        <v>1</v>
      </c>
      <c r="CT164" s="63">
        <f t="shared" si="223"/>
        <v>1</v>
      </c>
      <c r="CU164" s="63">
        <f t="shared" si="224"/>
        <v>1</v>
      </c>
      <c r="CV164" s="63">
        <f t="shared" si="225"/>
        <v>1</v>
      </c>
      <c r="CW164" s="63">
        <f t="shared" si="226"/>
        <v>1</v>
      </c>
      <c r="CX164" s="63">
        <f t="shared" si="228"/>
        <v>1</v>
      </c>
    </row>
    <row r="165" spans="1:102" s="2" customFormat="1" ht="25.15" customHeight="1" x14ac:dyDescent="0.4">
      <c r="A165" s="183" t="s">
        <v>73</v>
      </c>
      <c r="B165" s="184">
        <v>44779</v>
      </c>
      <c r="M165" s="4"/>
      <c r="P165" s="7"/>
      <c r="Q165" s="51"/>
      <c r="R165" s="51"/>
      <c r="S165" s="51"/>
      <c r="T165" s="51"/>
      <c r="U165" s="51"/>
      <c r="V165" s="7"/>
      <c r="W165" s="111"/>
      <c r="X165" s="111"/>
      <c r="Y165" s="111"/>
      <c r="Z165" s="111"/>
      <c r="AA165" s="111"/>
      <c r="AC165" s="7"/>
      <c r="AI165" s="25"/>
      <c r="AM165" s="7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55"/>
      <c r="AZ165" s="171"/>
      <c r="BA165" s="171"/>
      <c r="BB165" s="171"/>
      <c r="BC165" s="171"/>
      <c r="BD165" s="171"/>
      <c r="BE165" s="171"/>
      <c r="BF165" s="171"/>
      <c r="BG165" s="171"/>
      <c r="BH165" s="171"/>
      <c r="BI165" s="171"/>
      <c r="BJ165" s="171"/>
      <c r="BK165" s="179"/>
      <c r="BM165" s="63">
        <f t="shared" si="190"/>
        <v>0</v>
      </c>
      <c r="BN165" s="63">
        <f t="shared" si="191"/>
        <v>0</v>
      </c>
      <c r="BO165" s="63">
        <f t="shared" si="192"/>
        <v>0</v>
      </c>
      <c r="BP165" s="63">
        <f t="shared" si="193"/>
        <v>0</v>
      </c>
      <c r="BQ165" s="63">
        <f t="shared" si="194"/>
        <v>0</v>
      </c>
      <c r="BR165" s="63">
        <f t="shared" si="195"/>
        <v>0</v>
      </c>
      <c r="BS165" s="63">
        <f t="shared" si="196"/>
        <v>0</v>
      </c>
      <c r="BT165" s="63">
        <f t="shared" si="197"/>
        <v>0</v>
      </c>
      <c r="BU165" s="63">
        <f t="shared" si="198"/>
        <v>0</v>
      </c>
      <c r="BV165" s="63">
        <f t="shared" si="199"/>
        <v>0</v>
      </c>
      <c r="BW165" s="63">
        <f t="shared" si="200"/>
        <v>0</v>
      </c>
      <c r="BX165" s="63">
        <f t="shared" si="201"/>
        <v>0</v>
      </c>
      <c r="BY165" s="63">
        <f t="shared" si="202"/>
        <v>0</v>
      </c>
      <c r="BZ165" s="63">
        <f t="shared" si="203"/>
        <v>0</v>
      </c>
      <c r="CA165" s="63">
        <f t="shared" si="204"/>
        <v>0</v>
      </c>
      <c r="CB165" s="63">
        <f t="shared" si="205"/>
        <v>0</v>
      </c>
      <c r="CC165" s="63">
        <f t="shared" si="206"/>
        <v>0</v>
      </c>
      <c r="CD165" s="63">
        <f t="shared" si="207"/>
        <v>0</v>
      </c>
      <c r="CE165" s="63">
        <f t="shared" si="208"/>
        <v>0</v>
      </c>
      <c r="CF165" s="63">
        <f t="shared" si="209"/>
        <v>0</v>
      </c>
      <c r="CG165" s="63">
        <f t="shared" si="210"/>
        <v>0</v>
      </c>
      <c r="CH165" s="63">
        <f t="shared" si="211"/>
        <v>0</v>
      </c>
      <c r="CI165" s="63">
        <f t="shared" si="212"/>
        <v>0</v>
      </c>
      <c r="CJ165" s="63">
        <f t="shared" si="213"/>
        <v>0</v>
      </c>
      <c r="CK165" s="63">
        <f t="shared" si="214"/>
        <v>0</v>
      </c>
      <c r="CL165" s="63">
        <f t="shared" si="215"/>
        <v>0</v>
      </c>
      <c r="CM165" s="63">
        <f t="shared" si="216"/>
        <v>0</v>
      </c>
      <c r="CN165" s="63">
        <f t="shared" si="217"/>
        <v>0</v>
      </c>
      <c r="CO165" s="63">
        <f t="shared" si="218"/>
        <v>0</v>
      </c>
      <c r="CP165" s="63">
        <f t="shared" si="219"/>
        <v>0</v>
      </c>
      <c r="CQ165" s="63">
        <f t="shared" si="220"/>
        <v>0</v>
      </c>
      <c r="CR165" s="63">
        <f t="shared" si="221"/>
        <v>0</v>
      </c>
      <c r="CS165" s="63">
        <f t="shared" si="222"/>
        <v>0</v>
      </c>
      <c r="CT165" s="63">
        <f t="shared" si="223"/>
        <v>0</v>
      </c>
      <c r="CU165" s="63">
        <f t="shared" si="224"/>
        <v>0</v>
      </c>
      <c r="CV165" s="63">
        <f t="shared" si="225"/>
        <v>0</v>
      </c>
      <c r="CW165" s="63">
        <f t="shared" si="226"/>
        <v>0</v>
      </c>
      <c r="CX165" s="63">
        <f t="shared" si="228"/>
        <v>0</v>
      </c>
    </row>
    <row r="166" spans="1:102" s="4" customFormat="1" ht="25.15" customHeight="1" x14ac:dyDescent="0.4">
      <c r="A166" s="185" t="s">
        <v>74</v>
      </c>
      <c r="B166" s="186">
        <v>44780</v>
      </c>
      <c r="P166" s="7"/>
      <c r="Q166" s="50"/>
      <c r="R166" s="50"/>
      <c r="S166" s="50"/>
      <c r="T166" s="50"/>
      <c r="U166" s="50"/>
      <c r="V166" s="7"/>
      <c r="W166" s="115"/>
      <c r="X166" s="115"/>
      <c r="Y166" s="115"/>
      <c r="Z166" s="115"/>
      <c r="AA166" s="115"/>
      <c r="AC166" s="7"/>
      <c r="AM166" s="7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94"/>
      <c r="BA166" s="194"/>
      <c r="BB166" s="194"/>
      <c r="BC166" s="194"/>
      <c r="BD166" s="194"/>
      <c r="BE166" s="194"/>
      <c r="BF166" s="194"/>
      <c r="BG166" s="194"/>
      <c r="BH166" s="194"/>
      <c r="BI166" s="194"/>
      <c r="BJ166" s="194"/>
      <c r="BK166" s="115"/>
      <c r="BM166" s="63">
        <f t="shared" si="190"/>
        <v>0</v>
      </c>
      <c r="BN166" s="63">
        <f t="shared" si="191"/>
        <v>0</v>
      </c>
      <c r="BO166" s="63">
        <f t="shared" si="192"/>
        <v>0</v>
      </c>
      <c r="BP166" s="63">
        <f t="shared" si="193"/>
        <v>0</v>
      </c>
      <c r="BQ166" s="63">
        <f t="shared" si="194"/>
        <v>0</v>
      </c>
      <c r="BR166" s="63">
        <f t="shared" si="195"/>
        <v>0</v>
      </c>
      <c r="BS166" s="63">
        <f t="shared" si="196"/>
        <v>0</v>
      </c>
      <c r="BT166" s="63">
        <f t="shared" si="197"/>
        <v>0</v>
      </c>
      <c r="BU166" s="63">
        <f t="shared" si="198"/>
        <v>0</v>
      </c>
      <c r="BV166" s="63">
        <f t="shared" si="199"/>
        <v>0</v>
      </c>
      <c r="BW166" s="63">
        <f t="shared" si="200"/>
        <v>0</v>
      </c>
      <c r="BX166" s="63">
        <f t="shared" si="201"/>
        <v>0</v>
      </c>
      <c r="BY166" s="63">
        <f t="shared" si="202"/>
        <v>0</v>
      </c>
      <c r="BZ166" s="63">
        <f t="shared" si="203"/>
        <v>0</v>
      </c>
      <c r="CA166" s="63">
        <f t="shared" si="204"/>
        <v>0</v>
      </c>
      <c r="CB166" s="63">
        <f t="shared" si="205"/>
        <v>0</v>
      </c>
      <c r="CC166" s="63">
        <f t="shared" si="206"/>
        <v>0</v>
      </c>
      <c r="CD166" s="63">
        <f t="shared" si="207"/>
        <v>0</v>
      </c>
      <c r="CE166" s="63">
        <f t="shared" si="208"/>
        <v>0</v>
      </c>
      <c r="CF166" s="63">
        <f t="shared" si="209"/>
        <v>0</v>
      </c>
      <c r="CG166" s="63">
        <f t="shared" si="210"/>
        <v>0</v>
      </c>
      <c r="CH166" s="63">
        <f t="shared" si="211"/>
        <v>0</v>
      </c>
      <c r="CI166" s="63">
        <f t="shared" si="212"/>
        <v>0</v>
      </c>
      <c r="CJ166" s="63">
        <f t="shared" si="213"/>
        <v>0</v>
      </c>
      <c r="CK166" s="63">
        <f t="shared" si="214"/>
        <v>0</v>
      </c>
      <c r="CL166" s="63">
        <f t="shared" si="215"/>
        <v>0</v>
      </c>
      <c r="CM166" s="63">
        <f t="shared" si="216"/>
        <v>0</v>
      </c>
      <c r="CN166" s="63">
        <f t="shared" si="217"/>
        <v>0</v>
      </c>
      <c r="CO166" s="63">
        <f t="shared" si="218"/>
        <v>0</v>
      </c>
      <c r="CP166" s="63">
        <f t="shared" si="219"/>
        <v>0</v>
      </c>
      <c r="CQ166" s="63">
        <f t="shared" si="220"/>
        <v>0</v>
      </c>
      <c r="CR166" s="63">
        <f t="shared" si="221"/>
        <v>0</v>
      </c>
      <c r="CS166" s="63">
        <f t="shared" si="222"/>
        <v>0</v>
      </c>
      <c r="CT166" s="63">
        <f t="shared" si="223"/>
        <v>0</v>
      </c>
      <c r="CU166" s="63">
        <f t="shared" si="224"/>
        <v>0</v>
      </c>
      <c r="CV166" s="63">
        <f t="shared" si="225"/>
        <v>0</v>
      </c>
      <c r="CW166" s="63">
        <f t="shared" si="226"/>
        <v>0</v>
      </c>
      <c r="CX166" s="63">
        <f t="shared" si="228"/>
        <v>0</v>
      </c>
    </row>
    <row r="167" spans="1:102" s="2" customFormat="1" ht="25.15" customHeight="1" x14ac:dyDescent="0.4">
      <c r="A167" s="183" t="s">
        <v>67</v>
      </c>
      <c r="B167" s="184">
        <v>44781</v>
      </c>
      <c r="M167" s="4"/>
      <c r="P167" s="7"/>
      <c r="Q167" s="51"/>
      <c r="R167" s="51"/>
      <c r="S167" s="51"/>
      <c r="T167" s="51"/>
      <c r="U167" s="51"/>
      <c r="V167" s="7"/>
      <c r="W167" s="111"/>
      <c r="X167" s="111"/>
      <c r="Y167" s="111"/>
      <c r="Z167" s="111"/>
      <c r="AA167" s="111"/>
      <c r="AC167" s="7"/>
      <c r="AM167" s="7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66">
        <v>8</v>
      </c>
      <c r="BA167" s="166">
        <v>9</v>
      </c>
      <c r="BB167" s="166">
        <v>10</v>
      </c>
      <c r="BC167" s="166">
        <v>11</v>
      </c>
      <c r="BD167" s="111"/>
      <c r="BE167" s="111"/>
      <c r="BF167" s="111"/>
      <c r="BG167" s="161"/>
      <c r="BH167" s="111"/>
      <c r="BI167" s="111"/>
      <c r="BJ167" s="111"/>
      <c r="BK167" s="111"/>
      <c r="BM167" s="63">
        <f t="shared" si="190"/>
        <v>0</v>
      </c>
      <c r="BN167" s="63">
        <f t="shared" si="191"/>
        <v>0</v>
      </c>
      <c r="BO167" s="63">
        <f t="shared" si="192"/>
        <v>0</v>
      </c>
      <c r="BP167" s="63">
        <f t="shared" si="193"/>
        <v>0</v>
      </c>
      <c r="BQ167" s="63">
        <f t="shared" si="194"/>
        <v>0</v>
      </c>
      <c r="BR167" s="63">
        <f t="shared" si="195"/>
        <v>0</v>
      </c>
      <c r="BS167" s="63">
        <f t="shared" si="196"/>
        <v>0</v>
      </c>
      <c r="BT167" s="63">
        <f t="shared" si="197"/>
        <v>1</v>
      </c>
      <c r="BU167" s="63">
        <f t="shared" si="198"/>
        <v>1</v>
      </c>
      <c r="BV167" s="63">
        <f t="shared" si="199"/>
        <v>1</v>
      </c>
      <c r="BW167" s="63">
        <f t="shared" si="200"/>
        <v>1</v>
      </c>
      <c r="BX167" s="63">
        <f t="shared" si="201"/>
        <v>0</v>
      </c>
      <c r="BY167" s="63">
        <f t="shared" si="202"/>
        <v>0</v>
      </c>
      <c r="BZ167" s="63">
        <f t="shared" si="203"/>
        <v>0</v>
      </c>
      <c r="CA167" s="63">
        <f t="shared" si="204"/>
        <v>0</v>
      </c>
      <c r="CB167" s="63">
        <f t="shared" si="205"/>
        <v>0</v>
      </c>
      <c r="CC167" s="63">
        <f t="shared" si="206"/>
        <v>0</v>
      </c>
      <c r="CD167" s="63">
        <f t="shared" si="207"/>
        <v>0</v>
      </c>
      <c r="CE167" s="63">
        <f t="shared" si="208"/>
        <v>0</v>
      </c>
      <c r="CF167" s="63">
        <f t="shared" si="209"/>
        <v>0</v>
      </c>
      <c r="CG167" s="63">
        <f t="shared" si="210"/>
        <v>0</v>
      </c>
      <c r="CH167" s="63">
        <f t="shared" si="211"/>
        <v>0</v>
      </c>
      <c r="CI167" s="63">
        <f t="shared" si="212"/>
        <v>0</v>
      </c>
      <c r="CJ167" s="63">
        <f t="shared" si="213"/>
        <v>0</v>
      </c>
      <c r="CK167" s="63">
        <f t="shared" si="214"/>
        <v>0</v>
      </c>
      <c r="CL167" s="63">
        <f t="shared" si="215"/>
        <v>0</v>
      </c>
      <c r="CM167" s="63">
        <f t="shared" si="216"/>
        <v>0</v>
      </c>
      <c r="CN167" s="63">
        <f t="shared" si="217"/>
        <v>0</v>
      </c>
      <c r="CO167" s="63">
        <f t="shared" si="218"/>
        <v>0</v>
      </c>
      <c r="CP167" s="63">
        <f t="shared" si="219"/>
        <v>0</v>
      </c>
      <c r="CQ167" s="63">
        <f t="shared" si="220"/>
        <v>0</v>
      </c>
      <c r="CR167" s="63">
        <f t="shared" si="221"/>
        <v>0</v>
      </c>
      <c r="CS167" s="63">
        <f t="shared" si="222"/>
        <v>0</v>
      </c>
      <c r="CT167" s="63">
        <f t="shared" si="223"/>
        <v>0</v>
      </c>
      <c r="CU167" s="63">
        <f t="shared" si="224"/>
        <v>0</v>
      </c>
      <c r="CV167" s="63">
        <f t="shared" si="225"/>
        <v>0</v>
      </c>
      <c r="CW167" s="63">
        <f t="shared" si="226"/>
        <v>0</v>
      </c>
      <c r="CX167" s="63">
        <f t="shared" si="228"/>
        <v>0</v>
      </c>
    </row>
    <row r="168" spans="1:102" s="2" customFormat="1" ht="25.15" customHeight="1" x14ac:dyDescent="0.4">
      <c r="A168" s="183" t="s">
        <v>68</v>
      </c>
      <c r="B168" s="184">
        <v>44782</v>
      </c>
      <c r="M168" s="4"/>
      <c r="P168" s="7"/>
      <c r="Q168" s="51"/>
      <c r="R168" s="51"/>
      <c r="S168" s="51"/>
      <c r="T168" s="51"/>
      <c r="U168" s="51"/>
      <c r="V168" s="7"/>
      <c r="W168" s="111"/>
      <c r="X168" s="111"/>
      <c r="Y168" s="111"/>
      <c r="Z168" s="111"/>
      <c r="AA168" s="111"/>
      <c r="AC168" s="7"/>
      <c r="AM168" s="7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66">
        <v>4</v>
      </c>
      <c r="BA168" s="166">
        <v>5</v>
      </c>
      <c r="BB168" s="166">
        <v>6</v>
      </c>
      <c r="BC168" s="167"/>
      <c r="BD168" s="111"/>
      <c r="BE168" s="111"/>
      <c r="BF168" s="111"/>
      <c r="BG168" s="161"/>
      <c r="BH168" s="111"/>
      <c r="BI168" s="111"/>
      <c r="BJ168" s="111"/>
      <c r="BK168" s="111"/>
      <c r="BM168" s="63">
        <f t="shared" si="190"/>
        <v>0</v>
      </c>
      <c r="BN168" s="63">
        <f t="shared" si="191"/>
        <v>0</v>
      </c>
      <c r="BO168" s="63">
        <f t="shared" si="192"/>
        <v>0</v>
      </c>
      <c r="BP168" s="63">
        <f t="shared" si="193"/>
        <v>1</v>
      </c>
      <c r="BQ168" s="63">
        <f t="shared" si="194"/>
        <v>1</v>
      </c>
      <c r="BR168" s="63">
        <f t="shared" si="195"/>
        <v>1</v>
      </c>
      <c r="BS168" s="63">
        <f t="shared" si="196"/>
        <v>0</v>
      </c>
      <c r="BT168" s="63">
        <f t="shared" si="197"/>
        <v>0</v>
      </c>
      <c r="BU168" s="63">
        <f t="shared" si="198"/>
        <v>0</v>
      </c>
      <c r="BV168" s="63">
        <f t="shared" si="199"/>
        <v>0</v>
      </c>
      <c r="BW168" s="63">
        <f t="shared" si="200"/>
        <v>0</v>
      </c>
      <c r="BX168" s="63">
        <f t="shared" si="201"/>
        <v>0</v>
      </c>
      <c r="BY168" s="63">
        <f t="shared" si="202"/>
        <v>0</v>
      </c>
      <c r="BZ168" s="63">
        <f t="shared" si="203"/>
        <v>0</v>
      </c>
      <c r="CA168" s="63">
        <f t="shared" si="204"/>
        <v>0</v>
      </c>
      <c r="CB168" s="63">
        <f t="shared" si="205"/>
        <v>0</v>
      </c>
      <c r="CC168" s="63">
        <f t="shared" si="206"/>
        <v>0</v>
      </c>
      <c r="CD168" s="63">
        <f t="shared" si="207"/>
        <v>0</v>
      </c>
      <c r="CE168" s="63">
        <f t="shared" si="208"/>
        <v>0</v>
      </c>
      <c r="CF168" s="63">
        <f t="shared" si="209"/>
        <v>0</v>
      </c>
      <c r="CG168" s="63">
        <f t="shared" si="210"/>
        <v>0</v>
      </c>
      <c r="CH168" s="63">
        <f t="shared" si="211"/>
        <v>0</v>
      </c>
      <c r="CI168" s="63">
        <f t="shared" si="212"/>
        <v>0</v>
      </c>
      <c r="CJ168" s="63">
        <f t="shared" si="213"/>
        <v>0</v>
      </c>
      <c r="CK168" s="63">
        <f t="shared" si="214"/>
        <v>0</v>
      </c>
      <c r="CL168" s="63">
        <f t="shared" si="215"/>
        <v>0</v>
      </c>
      <c r="CM168" s="63">
        <f t="shared" si="216"/>
        <v>0</v>
      </c>
      <c r="CN168" s="63">
        <f t="shared" si="217"/>
        <v>0</v>
      </c>
      <c r="CO168" s="63">
        <f t="shared" si="218"/>
        <v>0</v>
      </c>
      <c r="CP168" s="63">
        <f t="shared" si="219"/>
        <v>0</v>
      </c>
      <c r="CQ168" s="63">
        <f t="shared" si="220"/>
        <v>0</v>
      </c>
      <c r="CR168" s="63">
        <f t="shared" si="221"/>
        <v>0</v>
      </c>
      <c r="CS168" s="63">
        <f t="shared" si="222"/>
        <v>0</v>
      </c>
      <c r="CT168" s="63">
        <f t="shared" si="223"/>
        <v>0</v>
      </c>
      <c r="CU168" s="63">
        <f t="shared" si="224"/>
        <v>0</v>
      </c>
      <c r="CV168" s="63">
        <f t="shared" si="225"/>
        <v>0</v>
      </c>
      <c r="CW168" s="63">
        <f t="shared" si="226"/>
        <v>0</v>
      </c>
      <c r="CX168" s="63">
        <f t="shared" si="228"/>
        <v>0</v>
      </c>
    </row>
    <row r="169" spans="1:102" s="2" customFormat="1" ht="25.15" customHeight="1" x14ac:dyDescent="0.4">
      <c r="A169" s="183" t="s">
        <v>69</v>
      </c>
      <c r="B169" s="184">
        <v>44783</v>
      </c>
      <c r="M169" s="4"/>
      <c r="P169" s="7"/>
      <c r="Q169" s="51"/>
      <c r="R169" s="51"/>
      <c r="S169" s="51"/>
      <c r="T169" s="51"/>
      <c r="U169" s="51"/>
      <c r="V169" s="7"/>
      <c r="W169" s="111"/>
      <c r="X169" s="111"/>
      <c r="Y169" s="111"/>
      <c r="Z169" s="111"/>
      <c r="AA169" s="111"/>
      <c r="AC169" s="7"/>
      <c r="AM169" s="7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69"/>
      <c r="BA169" s="169"/>
      <c r="BB169" s="169"/>
      <c r="BC169" s="169"/>
      <c r="BD169" s="111"/>
      <c r="BE169" s="111"/>
      <c r="BF169" s="111"/>
      <c r="BG169" s="161"/>
      <c r="BH169" s="111"/>
      <c r="BI169" s="111"/>
      <c r="BJ169" s="111"/>
      <c r="BK169" s="158"/>
      <c r="BL169" s="16"/>
      <c r="BM169" s="63">
        <f t="shared" si="190"/>
        <v>0</v>
      </c>
      <c r="BN169" s="63">
        <f t="shared" si="191"/>
        <v>0</v>
      </c>
      <c r="BO169" s="63">
        <f t="shared" si="192"/>
        <v>0</v>
      </c>
      <c r="BP169" s="63">
        <f t="shared" si="193"/>
        <v>0</v>
      </c>
      <c r="BQ169" s="63">
        <f t="shared" si="194"/>
        <v>0</v>
      </c>
      <c r="BR169" s="63">
        <f t="shared" si="195"/>
        <v>0</v>
      </c>
      <c r="BS169" s="63">
        <f t="shared" si="196"/>
        <v>0</v>
      </c>
      <c r="BT169" s="63">
        <f t="shared" si="197"/>
        <v>0</v>
      </c>
      <c r="BU169" s="63">
        <f t="shared" si="198"/>
        <v>0</v>
      </c>
      <c r="BV169" s="63">
        <f t="shared" si="199"/>
        <v>0</v>
      </c>
      <c r="BW169" s="63">
        <f t="shared" si="200"/>
        <v>0</v>
      </c>
      <c r="BX169" s="63">
        <f t="shared" si="201"/>
        <v>0</v>
      </c>
      <c r="BY169" s="63">
        <f t="shared" si="202"/>
        <v>0</v>
      </c>
      <c r="BZ169" s="63">
        <f t="shared" si="203"/>
        <v>0</v>
      </c>
      <c r="CA169" s="63">
        <f t="shared" si="204"/>
        <v>0</v>
      </c>
      <c r="CB169" s="63">
        <f t="shared" si="205"/>
        <v>0</v>
      </c>
      <c r="CC169" s="63">
        <f t="shared" si="206"/>
        <v>0</v>
      </c>
      <c r="CD169" s="63">
        <f t="shared" si="207"/>
        <v>0</v>
      </c>
      <c r="CE169" s="63">
        <f t="shared" si="208"/>
        <v>0</v>
      </c>
      <c r="CF169" s="63">
        <f t="shared" si="209"/>
        <v>0</v>
      </c>
      <c r="CG169" s="63">
        <f t="shared" si="210"/>
        <v>0</v>
      </c>
      <c r="CH169" s="63">
        <f t="shared" si="211"/>
        <v>0</v>
      </c>
      <c r="CI169" s="63">
        <f t="shared" si="212"/>
        <v>0</v>
      </c>
      <c r="CJ169" s="63">
        <f t="shared" si="213"/>
        <v>0</v>
      </c>
      <c r="CK169" s="63">
        <f t="shared" si="214"/>
        <v>0</v>
      </c>
      <c r="CL169" s="63">
        <f t="shared" si="215"/>
        <v>0</v>
      </c>
      <c r="CM169" s="63">
        <f t="shared" si="216"/>
        <v>0</v>
      </c>
      <c r="CN169" s="63">
        <f t="shared" si="217"/>
        <v>0</v>
      </c>
      <c r="CO169" s="63">
        <f t="shared" si="218"/>
        <v>0</v>
      </c>
      <c r="CP169" s="63">
        <f t="shared" si="219"/>
        <v>0</v>
      </c>
      <c r="CQ169" s="63">
        <f t="shared" si="220"/>
        <v>0</v>
      </c>
      <c r="CR169" s="63">
        <f t="shared" si="221"/>
        <v>0</v>
      </c>
      <c r="CS169" s="63">
        <f t="shared" si="222"/>
        <v>0</v>
      </c>
      <c r="CT169" s="63">
        <f t="shared" si="223"/>
        <v>0</v>
      </c>
      <c r="CU169" s="63">
        <f t="shared" si="224"/>
        <v>0</v>
      </c>
      <c r="CV169" s="63">
        <f t="shared" si="225"/>
        <v>0</v>
      </c>
      <c r="CW169" s="63">
        <f t="shared" si="226"/>
        <v>0</v>
      </c>
      <c r="CX169" s="63">
        <f t="shared" si="228"/>
        <v>0</v>
      </c>
    </row>
    <row r="170" spans="1:102" s="2" customFormat="1" ht="25.15" customHeight="1" x14ac:dyDescent="0.4">
      <c r="A170" s="183" t="s">
        <v>70</v>
      </c>
      <c r="B170" s="184">
        <v>44784</v>
      </c>
      <c r="M170" s="4"/>
      <c r="P170" s="7"/>
      <c r="Q170" s="51"/>
      <c r="R170" s="51"/>
      <c r="S170" s="51"/>
      <c r="T170" s="51"/>
      <c r="U170" s="51"/>
      <c r="V170" s="7"/>
      <c r="W170" s="111"/>
      <c r="X170" s="111"/>
      <c r="Y170" s="111"/>
      <c r="Z170" s="111"/>
      <c r="AA170" s="111"/>
      <c r="AC170" s="7"/>
      <c r="AM170" s="7"/>
      <c r="AP170" s="111"/>
      <c r="AQ170" s="111"/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111"/>
      <c r="BB170" s="111"/>
      <c r="BC170" s="111"/>
      <c r="BD170" s="155"/>
      <c r="BE170" s="155"/>
      <c r="BF170" s="155"/>
      <c r="BG170" s="156"/>
      <c r="BH170" s="155"/>
      <c r="BI170" s="155"/>
      <c r="BJ170" s="155"/>
      <c r="BK170" s="111"/>
      <c r="BM170" s="63">
        <f t="shared" si="190"/>
        <v>0</v>
      </c>
      <c r="BN170" s="63">
        <f t="shared" si="191"/>
        <v>0</v>
      </c>
      <c r="BO170" s="63">
        <f t="shared" si="192"/>
        <v>0</v>
      </c>
      <c r="BP170" s="63">
        <f t="shared" si="193"/>
        <v>0</v>
      </c>
      <c r="BQ170" s="63">
        <f t="shared" si="194"/>
        <v>0</v>
      </c>
      <c r="BR170" s="63">
        <f t="shared" si="195"/>
        <v>0</v>
      </c>
      <c r="BS170" s="63">
        <f t="shared" si="196"/>
        <v>0</v>
      </c>
      <c r="BT170" s="63">
        <f t="shared" si="197"/>
        <v>0</v>
      </c>
      <c r="BU170" s="63">
        <f t="shared" si="198"/>
        <v>0</v>
      </c>
      <c r="BV170" s="63">
        <f t="shared" si="199"/>
        <v>0</v>
      </c>
      <c r="BW170" s="63">
        <f t="shared" si="200"/>
        <v>0</v>
      </c>
      <c r="BX170" s="63">
        <f t="shared" si="201"/>
        <v>0</v>
      </c>
      <c r="BY170" s="63">
        <f t="shared" si="202"/>
        <v>0</v>
      </c>
      <c r="BZ170" s="63">
        <f t="shared" si="203"/>
        <v>0</v>
      </c>
      <c r="CA170" s="63">
        <f t="shared" si="204"/>
        <v>0</v>
      </c>
      <c r="CB170" s="63">
        <f t="shared" si="205"/>
        <v>0</v>
      </c>
      <c r="CC170" s="63">
        <f t="shared" si="206"/>
        <v>0</v>
      </c>
      <c r="CD170" s="63">
        <f t="shared" si="207"/>
        <v>0</v>
      </c>
      <c r="CE170" s="63">
        <f t="shared" si="208"/>
        <v>0</v>
      </c>
      <c r="CF170" s="63">
        <f t="shared" si="209"/>
        <v>0</v>
      </c>
      <c r="CG170" s="63">
        <f t="shared" si="210"/>
        <v>0</v>
      </c>
      <c r="CH170" s="63">
        <f t="shared" si="211"/>
        <v>0</v>
      </c>
      <c r="CI170" s="63">
        <f t="shared" si="212"/>
        <v>0</v>
      </c>
      <c r="CJ170" s="63">
        <f t="shared" si="213"/>
        <v>0</v>
      </c>
      <c r="CK170" s="63">
        <f t="shared" si="214"/>
        <v>0</v>
      </c>
      <c r="CL170" s="63">
        <f t="shared" si="215"/>
        <v>0</v>
      </c>
      <c r="CM170" s="63">
        <f t="shared" si="216"/>
        <v>0</v>
      </c>
      <c r="CN170" s="63">
        <f t="shared" si="217"/>
        <v>0</v>
      </c>
      <c r="CO170" s="63">
        <f t="shared" si="218"/>
        <v>0</v>
      </c>
      <c r="CP170" s="63">
        <f t="shared" si="219"/>
        <v>0</v>
      </c>
      <c r="CQ170" s="63">
        <f t="shared" si="220"/>
        <v>0</v>
      </c>
      <c r="CR170" s="63">
        <f t="shared" si="221"/>
        <v>0</v>
      </c>
      <c r="CS170" s="63">
        <f t="shared" si="222"/>
        <v>0</v>
      </c>
      <c r="CT170" s="63">
        <f t="shared" si="223"/>
        <v>0</v>
      </c>
      <c r="CU170" s="63">
        <f t="shared" si="224"/>
        <v>0</v>
      </c>
      <c r="CV170" s="63">
        <f t="shared" si="225"/>
        <v>0</v>
      </c>
      <c r="CW170" s="63">
        <f t="shared" si="226"/>
        <v>0</v>
      </c>
      <c r="CX170" s="63">
        <f t="shared" si="228"/>
        <v>0</v>
      </c>
    </row>
    <row r="171" spans="1:102" s="2" customFormat="1" ht="25.15" customHeight="1" x14ac:dyDescent="0.4">
      <c r="A171" s="183" t="s">
        <v>72</v>
      </c>
      <c r="B171" s="184">
        <v>44785</v>
      </c>
      <c r="M171" s="4"/>
      <c r="P171" s="7"/>
      <c r="V171" s="7"/>
      <c r="W171" s="111"/>
      <c r="X171" s="111"/>
      <c r="Y171" s="111"/>
      <c r="Z171" s="111"/>
      <c r="AA171" s="111"/>
      <c r="AC171" s="7"/>
      <c r="AM171" s="7"/>
      <c r="AP171" s="111"/>
      <c r="AQ171" s="111"/>
      <c r="AR171" s="111"/>
      <c r="AS171" s="111"/>
      <c r="AT171" s="111"/>
      <c r="AU171" s="111"/>
      <c r="AV171" s="111"/>
      <c r="AW171" s="111"/>
      <c r="AX171" s="111"/>
      <c r="AY171" s="111"/>
      <c r="AZ171" s="111"/>
      <c r="BA171" s="111"/>
      <c r="BB171" s="111"/>
      <c r="BC171" s="155"/>
      <c r="BD171" s="155"/>
      <c r="BE171" s="155"/>
      <c r="BF171" s="155"/>
      <c r="BG171" s="155"/>
      <c r="BH171" s="155"/>
      <c r="BI171" s="155"/>
      <c r="BJ171" s="155"/>
      <c r="BK171" s="180"/>
      <c r="BL171" s="18"/>
      <c r="BM171" s="63">
        <f t="shared" si="190"/>
        <v>0</v>
      </c>
      <c r="BN171" s="63">
        <f t="shared" si="191"/>
        <v>0</v>
      </c>
      <c r="BO171" s="63">
        <f t="shared" si="192"/>
        <v>0</v>
      </c>
      <c r="BP171" s="63">
        <f t="shared" si="193"/>
        <v>0</v>
      </c>
      <c r="BQ171" s="63">
        <f t="shared" si="194"/>
        <v>0</v>
      </c>
      <c r="BR171" s="63">
        <f t="shared" si="195"/>
        <v>0</v>
      </c>
      <c r="BS171" s="63">
        <f t="shared" si="196"/>
        <v>0</v>
      </c>
      <c r="BT171" s="63">
        <f t="shared" si="197"/>
        <v>0</v>
      </c>
      <c r="BU171" s="63">
        <f t="shared" si="198"/>
        <v>0</v>
      </c>
      <c r="BV171" s="63">
        <f t="shared" si="199"/>
        <v>0</v>
      </c>
      <c r="BW171" s="63">
        <f t="shared" si="200"/>
        <v>0</v>
      </c>
      <c r="BX171" s="63">
        <f t="shared" si="201"/>
        <v>0</v>
      </c>
      <c r="BY171" s="63">
        <f t="shared" si="202"/>
        <v>0</v>
      </c>
      <c r="BZ171" s="63">
        <f t="shared" si="203"/>
        <v>0</v>
      </c>
      <c r="CA171" s="63">
        <f t="shared" si="204"/>
        <v>0</v>
      </c>
      <c r="CB171" s="63">
        <f t="shared" si="205"/>
        <v>0</v>
      </c>
      <c r="CC171" s="63">
        <f t="shared" si="206"/>
        <v>0</v>
      </c>
      <c r="CD171" s="63">
        <f t="shared" si="207"/>
        <v>0</v>
      </c>
      <c r="CE171" s="63">
        <f t="shared" si="208"/>
        <v>0</v>
      </c>
      <c r="CF171" s="63">
        <f t="shared" si="209"/>
        <v>0</v>
      </c>
      <c r="CG171" s="63">
        <f t="shared" si="210"/>
        <v>0</v>
      </c>
      <c r="CH171" s="63">
        <f t="shared" si="211"/>
        <v>0</v>
      </c>
      <c r="CI171" s="63">
        <f t="shared" si="212"/>
        <v>0</v>
      </c>
      <c r="CJ171" s="63">
        <f t="shared" si="213"/>
        <v>0</v>
      </c>
      <c r="CK171" s="63">
        <f t="shared" si="214"/>
        <v>0</v>
      </c>
      <c r="CL171" s="63">
        <f t="shared" si="215"/>
        <v>0</v>
      </c>
      <c r="CM171" s="63">
        <f t="shared" si="216"/>
        <v>0</v>
      </c>
      <c r="CN171" s="63">
        <f t="shared" si="217"/>
        <v>0</v>
      </c>
      <c r="CO171" s="63">
        <f t="shared" si="218"/>
        <v>0</v>
      </c>
      <c r="CP171" s="63">
        <f t="shared" si="219"/>
        <v>0</v>
      </c>
      <c r="CQ171" s="63">
        <f t="shared" si="220"/>
        <v>0</v>
      </c>
      <c r="CR171" s="63">
        <f t="shared" si="221"/>
        <v>0</v>
      </c>
      <c r="CS171" s="63">
        <f t="shared" si="222"/>
        <v>0</v>
      </c>
      <c r="CT171" s="63">
        <f t="shared" si="223"/>
        <v>0</v>
      </c>
      <c r="CU171" s="63">
        <f t="shared" si="224"/>
        <v>0</v>
      </c>
      <c r="CV171" s="63">
        <f t="shared" si="225"/>
        <v>0</v>
      </c>
      <c r="CW171" s="63">
        <f t="shared" si="226"/>
        <v>0</v>
      </c>
      <c r="CX171" s="63">
        <f t="shared" si="228"/>
        <v>0</v>
      </c>
    </row>
    <row r="172" spans="1:102" s="2" customFormat="1" ht="25.15" customHeight="1" x14ac:dyDescent="0.4">
      <c r="A172" s="183" t="s">
        <v>73</v>
      </c>
      <c r="B172" s="184">
        <v>44786</v>
      </c>
      <c r="M172" s="4"/>
      <c r="P172" s="7"/>
      <c r="V172" s="7"/>
      <c r="W172" s="111"/>
      <c r="X172" s="111"/>
      <c r="Y172" s="111"/>
      <c r="Z172" s="111"/>
      <c r="AA172" s="111"/>
      <c r="AC172" s="7"/>
      <c r="AM172" s="7"/>
      <c r="AP172" s="111"/>
      <c r="AQ172" s="111"/>
      <c r="AR172" s="111"/>
      <c r="AS172" s="111"/>
      <c r="AT172" s="111"/>
      <c r="AU172" s="111"/>
      <c r="AV172" s="111"/>
      <c r="AW172" s="111"/>
      <c r="AX172" s="111"/>
      <c r="AY172" s="111"/>
      <c r="AZ172" s="111"/>
      <c r="BA172" s="111"/>
      <c r="BB172" s="111"/>
      <c r="BC172" s="155"/>
      <c r="BD172" s="155"/>
      <c r="BE172" s="155"/>
      <c r="BF172" s="155"/>
      <c r="BG172" s="156"/>
      <c r="BH172" s="155"/>
      <c r="BI172" s="155"/>
      <c r="BJ172" s="155"/>
      <c r="BK172" s="111"/>
      <c r="BM172" s="63">
        <f t="shared" si="190"/>
        <v>0</v>
      </c>
      <c r="BN172" s="63">
        <f t="shared" si="191"/>
        <v>0</v>
      </c>
      <c r="BO172" s="63">
        <f t="shared" si="192"/>
        <v>0</v>
      </c>
      <c r="BP172" s="63">
        <f t="shared" si="193"/>
        <v>0</v>
      </c>
      <c r="BQ172" s="63">
        <f t="shared" si="194"/>
        <v>0</v>
      </c>
      <c r="BR172" s="63">
        <f t="shared" si="195"/>
        <v>0</v>
      </c>
      <c r="BS172" s="63">
        <f t="shared" si="196"/>
        <v>0</v>
      </c>
      <c r="BT172" s="63">
        <f t="shared" si="197"/>
        <v>0</v>
      </c>
      <c r="BU172" s="63">
        <f t="shared" si="198"/>
        <v>0</v>
      </c>
      <c r="BV172" s="63">
        <f t="shared" si="199"/>
        <v>0</v>
      </c>
      <c r="BW172" s="63">
        <f t="shared" si="200"/>
        <v>0</v>
      </c>
      <c r="BX172" s="63">
        <f t="shared" si="201"/>
        <v>0</v>
      </c>
      <c r="BY172" s="63">
        <f t="shared" si="202"/>
        <v>0</v>
      </c>
      <c r="BZ172" s="63">
        <f t="shared" si="203"/>
        <v>0</v>
      </c>
      <c r="CA172" s="63">
        <f t="shared" si="204"/>
        <v>0</v>
      </c>
      <c r="CB172" s="63">
        <f t="shared" si="205"/>
        <v>0</v>
      </c>
      <c r="CC172" s="63">
        <f t="shared" si="206"/>
        <v>0</v>
      </c>
      <c r="CD172" s="63">
        <f t="shared" si="207"/>
        <v>0</v>
      </c>
      <c r="CE172" s="63">
        <f t="shared" si="208"/>
        <v>0</v>
      </c>
      <c r="CF172" s="63">
        <f t="shared" si="209"/>
        <v>0</v>
      </c>
      <c r="CG172" s="63">
        <f t="shared" si="210"/>
        <v>0</v>
      </c>
      <c r="CH172" s="63">
        <f t="shared" si="211"/>
        <v>0</v>
      </c>
      <c r="CI172" s="63">
        <f t="shared" si="212"/>
        <v>0</v>
      </c>
      <c r="CJ172" s="63">
        <f t="shared" si="213"/>
        <v>0</v>
      </c>
      <c r="CK172" s="63">
        <f t="shared" si="214"/>
        <v>0</v>
      </c>
      <c r="CL172" s="63">
        <f t="shared" si="215"/>
        <v>0</v>
      </c>
      <c r="CM172" s="63">
        <f t="shared" si="216"/>
        <v>0</v>
      </c>
      <c r="CN172" s="63">
        <f t="shared" si="217"/>
        <v>0</v>
      </c>
      <c r="CO172" s="63">
        <f t="shared" si="218"/>
        <v>0</v>
      </c>
      <c r="CP172" s="63">
        <f t="shared" si="219"/>
        <v>0</v>
      </c>
      <c r="CQ172" s="63">
        <f t="shared" si="220"/>
        <v>0</v>
      </c>
      <c r="CR172" s="63">
        <f t="shared" si="221"/>
        <v>0</v>
      </c>
      <c r="CS172" s="63">
        <f t="shared" si="222"/>
        <v>0</v>
      </c>
      <c r="CT172" s="63">
        <f t="shared" si="223"/>
        <v>0</v>
      </c>
      <c r="CU172" s="63">
        <f t="shared" si="224"/>
        <v>0</v>
      </c>
      <c r="CV172" s="63">
        <f t="shared" si="225"/>
        <v>0</v>
      </c>
      <c r="CW172" s="63">
        <f t="shared" si="226"/>
        <v>0</v>
      </c>
      <c r="CX172" s="63">
        <f t="shared" si="228"/>
        <v>0</v>
      </c>
    </row>
    <row r="173" spans="1:102" s="4" customFormat="1" ht="26.25" x14ac:dyDescent="0.4">
      <c r="A173" s="1" t="s">
        <v>74</v>
      </c>
      <c r="B173" s="6">
        <v>44787</v>
      </c>
      <c r="P173" s="7"/>
      <c r="V173" s="7"/>
      <c r="W173" s="115"/>
      <c r="X173" s="115"/>
      <c r="Y173" s="115"/>
      <c r="Z173" s="115"/>
      <c r="AA173" s="115"/>
      <c r="AC173" s="7"/>
      <c r="AM173" s="7"/>
      <c r="BG173" s="79"/>
      <c r="BK173" s="17"/>
      <c r="BL173" s="17"/>
      <c r="BM173" s="17"/>
    </row>
    <row r="174" spans="1:102" s="46" customFormat="1" ht="26.25" x14ac:dyDescent="0.4">
      <c r="A174" s="44" t="s">
        <v>67</v>
      </c>
      <c r="B174" s="45">
        <v>44788</v>
      </c>
      <c r="M174" s="4"/>
      <c r="P174" s="7"/>
      <c r="V174" s="7"/>
      <c r="W174" s="121"/>
      <c r="X174" s="121"/>
      <c r="Y174" s="121"/>
      <c r="Z174" s="121"/>
      <c r="AA174" s="121"/>
      <c r="AC174" s="7"/>
      <c r="AM174" s="7"/>
      <c r="BG174" s="79"/>
    </row>
    <row r="175" spans="1:102" s="46" customFormat="1" ht="26.25" x14ac:dyDescent="0.4">
      <c r="A175" s="44" t="s">
        <v>68</v>
      </c>
      <c r="B175" s="45">
        <v>44789</v>
      </c>
      <c r="M175" s="4"/>
      <c r="P175" s="7"/>
      <c r="V175" s="7"/>
      <c r="W175" s="121"/>
      <c r="X175" s="121"/>
      <c r="Y175" s="121"/>
      <c r="Z175" s="121"/>
      <c r="AA175" s="121"/>
      <c r="AC175" s="7"/>
      <c r="AM175" s="7"/>
      <c r="BG175" s="79"/>
    </row>
    <row r="176" spans="1:102" s="46" customFormat="1" ht="26.25" x14ac:dyDescent="0.4">
      <c r="A176" s="44" t="s">
        <v>69</v>
      </c>
      <c r="B176" s="45">
        <v>44790</v>
      </c>
      <c r="M176" s="4"/>
      <c r="P176" s="7"/>
      <c r="V176" s="7"/>
      <c r="W176" s="121"/>
      <c r="X176" s="121"/>
      <c r="Y176" s="121"/>
      <c r="Z176" s="121"/>
      <c r="AA176" s="121"/>
      <c r="AC176" s="7"/>
      <c r="AM176" s="7"/>
      <c r="BG176" s="79"/>
    </row>
    <row r="177" spans="1:63" s="46" customFormat="1" ht="26.25" x14ac:dyDescent="0.4">
      <c r="A177" s="44" t="s">
        <v>70</v>
      </c>
      <c r="B177" s="45">
        <v>44791</v>
      </c>
      <c r="M177" s="4"/>
      <c r="P177" s="7"/>
      <c r="V177" s="7"/>
      <c r="W177" s="121"/>
      <c r="X177" s="121"/>
      <c r="Y177" s="121"/>
      <c r="Z177" s="121"/>
      <c r="AA177" s="121"/>
      <c r="AC177" s="7"/>
      <c r="AM177" s="7"/>
      <c r="BG177" s="79"/>
    </row>
    <row r="178" spans="1:63" s="46" customFormat="1" ht="26.25" x14ac:dyDescent="0.4">
      <c r="A178" s="44" t="s">
        <v>72</v>
      </c>
      <c r="B178" s="45">
        <v>44792</v>
      </c>
      <c r="M178" s="4"/>
      <c r="P178" s="7"/>
      <c r="V178" s="7"/>
      <c r="W178" s="121"/>
      <c r="X178" s="121"/>
      <c r="Y178" s="121"/>
      <c r="Z178" s="121"/>
      <c r="AA178" s="121"/>
      <c r="AC178" s="7"/>
      <c r="AM178" s="7"/>
      <c r="BG178" s="79"/>
    </row>
    <row r="179" spans="1:63" s="46" customFormat="1" ht="26.25" x14ac:dyDescent="0.4">
      <c r="A179" s="44" t="s">
        <v>73</v>
      </c>
      <c r="B179" s="45">
        <v>44793</v>
      </c>
      <c r="M179" s="4"/>
      <c r="P179" s="7"/>
      <c r="V179" s="7"/>
      <c r="W179" s="121"/>
      <c r="X179" s="121"/>
      <c r="Y179" s="121"/>
      <c r="Z179" s="121"/>
      <c r="AA179" s="121"/>
      <c r="AC179" s="7"/>
      <c r="AM179" s="7"/>
      <c r="BG179" s="79"/>
    </row>
    <row r="180" spans="1:63" s="4" customFormat="1" ht="26.25" x14ac:dyDescent="0.4">
      <c r="A180" s="1" t="s">
        <v>74</v>
      </c>
      <c r="B180" s="6">
        <v>44794</v>
      </c>
      <c r="P180" s="7"/>
      <c r="V180" s="7"/>
      <c r="W180" s="115"/>
      <c r="X180" s="115"/>
      <c r="Y180" s="115"/>
      <c r="Z180" s="115"/>
      <c r="AA180" s="115"/>
      <c r="AC180" s="7"/>
      <c r="AM180" s="7"/>
      <c r="BG180" s="79"/>
    </row>
    <row r="181" spans="1:63" s="4" customFormat="1" ht="26.25" x14ac:dyDescent="0.4">
      <c r="A181" s="1" t="s">
        <v>67</v>
      </c>
      <c r="B181" s="6">
        <v>44795</v>
      </c>
      <c r="W181" s="115"/>
      <c r="X181" s="115"/>
      <c r="Y181" s="115"/>
      <c r="Z181" s="115"/>
      <c r="AA181" s="115"/>
      <c r="BG181" s="79"/>
    </row>
    <row r="182" spans="1:63" s="4" customFormat="1" ht="26.25" x14ac:dyDescent="0.4">
      <c r="A182" s="1" t="s">
        <v>68</v>
      </c>
      <c r="B182" s="6">
        <v>44796</v>
      </c>
      <c r="W182" s="115"/>
      <c r="X182" s="115"/>
      <c r="Y182" s="115"/>
      <c r="Z182" s="115"/>
      <c r="AA182" s="115"/>
      <c r="BG182" s="79"/>
    </row>
    <row r="183" spans="1:63" s="4" customFormat="1" ht="26.25" x14ac:dyDescent="0.4">
      <c r="A183" s="1" t="s">
        <v>69</v>
      </c>
      <c r="B183" s="6">
        <v>44797</v>
      </c>
      <c r="W183" s="115"/>
      <c r="X183" s="115"/>
      <c r="Y183" s="115"/>
      <c r="Z183" s="115"/>
      <c r="AA183" s="115"/>
      <c r="BG183" s="79"/>
    </row>
    <row r="184" spans="1:63" s="4" customFormat="1" ht="26.25" x14ac:dyDescent="0.4">
      <c r="A184" s="36" t="s">
        <v>70</v>
      </c>
      <c r="B184" s="6">
        <v>44798</v>
      </c>
      <c r="P184" s="7"/>
      <c r="V184" s="7"/>
      <c r="W184" s="115"/>
      <c r="X184" s="115"/>
      <c r="Y184" s="115"/>
      <c r="Z184" s="115"/>
      <c r="AA184" s="115"/>
      <c r="AC184" s="7"/>
      <c r="AM184" s="7"/>
      <c r="BG184" s="79"/>
      <c r="BK184" s="3"/>
    </row>
    <row r="185" spans="1:63" s="4" customFormat="1" ht="26.25" x14ac:dyDescent="0.4">
      <c r="A185" s="36" t="s">
        <v>72</v>
      </c>
      <c r="B185" s="6">
        <v>44799</v>
      </c>
      <c r="P185" s="7"/>
      <c r="V185" s="7"/>
      <c r="W185" s="115"/>
      <c r="X185" s="115"/>
      <c r="Y185" s="115"/>
      <c r="Z185" s="115"/>
      <c r="AA185" s="115"/>
      <c r="AC185" s="7"/>
      <c r="AM185" s="7"/>
      <c r="BG185" s="79"/>
      <c r="BK185" s="3"/>
    </row>
    <row r="186" spans="1:63" s="4" customFormat="1" ht="26.25" x14ac:dyDescent="0.4">
      <c r="A186" s="36" t="s">
        <v>73</v>
      </c>
      <c r="B186" s="6">
        <v>44800</v>
      </c>
      <c r="P186" s="7"/>
      <c r="V186" s="7"/>
      <c r="W186" s="115"/>
      <c r="X186" s="115"/>
      <c r="Y186" s="115"/>
      <c r="Z186" s="115"/>
      <c r="AA186" s="115"/>
      <c r="AC186" s="7"/>
      <c r="AM186" s="7"/>
      <c r="BG186" s="79"/>
      <c r="BK186" s="3"/>
    </row>
    <row r="187" spans="1:63" s="4" customFormat="1" ht="26.25" x14ac:dyDescent="0.4">
      <c r="A187" s="36" t="s">
        <v>74</v>
      </c>
      <c r="B187" s="6">
        <v>44801</v>
      </c>
      <c r="P187" s="7"/>
      <c r="V187" s="7"/>
      <c r="W187" s="115"/>
      <c r="X187" s="115"/>
      <c r="Y187" s="115"/>
      <c r="Z187" s="115"/>
      <c r="AA187" s="115"/>
      <c r="AC187" s="7"/>
      <c r="AM187" s="7"/>
      <c r="BG187" s="79"/>
      <c r="BK187" s="3"/>
    </row>
    <row r="188" spans="1:63" s="4" customFormat="1" ht="26.25" x14ac:dyDescent="0.4">
      <c r="A188" s="66" t="s">
        <v>67</v>
      </c>
      <c r="B188" s="6">
        <v>44802</v>
      </c>
      <c r="P188" s="7"/>
      <c r="V188" s="7"/>
      <c r="W188" s="115"/>
      <c r="X188" s="115"/>
      <c r="Y188" s="115"/>
      <c r="Z188" s="115"/>
      <c r="AA188" s="115"/>
      <c r="AC188" s="7"/>
      <c r="AM188" s="7"/>
      <c r="BG188" s="79"/>
      <c r="BK188" s="3"/>
    </row>
    <row r="189" spans="1:63" s="4" customFormat="1" ht="26.25" x14ac:dyDescent="0.4">
      <c r="A189" s="66" t="s">
        <v>68</v>
      </c>
      <c r="B189" s="6">
        <v>44803</v>
      </c>
      <c r="P189" s="7"/>
      <c r="V189" s="7"/>
      <c r="W189" s="115"/>
      <c r="X189" s="115"/>
      <c r="Y189" s="115"/>
      <c r="Z189" s="115"/>
      <c r="AA189" s="115"/>
      <c r="AC189" s="7"/>
      <c r="AM189" s="7"/>
      <c r="BG189" s="79"/>
      <c r="BK189" s="3"/>
    </row>
    <row r="190" spans="1:63" s="4" customFormat="1" ht="26.25" x14ac:dyDescent="0.4">
      <c r="A190" s="66" t="s">
        <v>69</v>
      </c>
      <c r="B190" s="6">
        <v>44804</v>
      </c>
      <c r="P190" s="7"/>
      <c r="V190" s="7"/>
      <c r="W190" s="115"/>
      <c r="X190" s="115"/>
      <c r="Y190" s="115"/>
      <c r="Z190" s="115"/>
      <c r="AA190" s="115"/>
      <c r="AC190" s="7"/>
      <c r="AM190" s="7"/>
      <c r="BG190" s="79"/>
      <c r="BK190" s="3"/>
    </row>
    <row r="191" spans="1:63" ht="26.25" x14ac:dyDescent="0.4">
      <c r="P191" s="67"/>
      <c r="V191" s="67"/>
      <c r="W191" s="266"/>
      <c r="X191" s="266"/>
      <c r="Y191" s="266"/>
      <c r="Z191" s="266"/>
      <c r="AA191" s="266"/>
      <c r="AB191"/>
      <c r="AC191" s="67"/>
      <c r="AM191" s="67"/>
      <c r="BJ191" s="15"/>
    </row>
    <row r="192" spans="1:63" ht="26.25" x14ac:dyDescent="0.4">
      <c r="P192" s="7"/>
      <c r="V192" s="7"/>
      <c r="W192" s="266"/>
      <c r="X192" s="266"/>
      <c r="Y192" s="266"/>
      <c r="Z192" s="266"/>
      <c r="AA192" s="266"/>
      <c r="AB192"/>
      <c r="AC192" s="7"/>
      <c r="AM192" s="7"/>
    </row>
    <row r="193" spans="16:39" ht="26.25" x14ac:dyDescent="0.4">
      <c r="P193" s="7"/>
      <c r="V193" s="7"/>
      <c r="W193" s="266"/>
      <c r="X193" s="266"/>
      <c r="Y193" s="266"/>
      <c r="Z193" s="266"/>
      <c r="AA193" s="266"/>
      <c r="AB193"/>
      <c r="AC193" s="7"/>
      <c r="AM193" s="7"/>
    </row>
    <row r="194" spans="16:39" ht="26.25" x14ac:dyDescent="0.4">
      <c r="P194" s="7"/>
      <c r="V194" s="7"/>
      <c r="W194" s="266"/>
      <c r="X194" s="266"/>
      <c r="Y194" s="266"/>
      <c r="Z194" s="266"/>
      <c r="AA194" s="266"/>
      <c r="AB194"/>
      <c r="AC194" s="7"/>
      <c r="AM194" s="7"/>
    </row>
    <row r="195" spans="16:39" ht="26.25" x14ac:dyDescent="0.4">
      <c r="P195" s="7"/>
      <c r="V195" s="7"/>
      <c r="W195" s="266"/>
      <c r="X195" s="266"/>
      <c r="Y195" s="266"/>
      <c r="Z195" s="266"/>
      <c r="AA195" s="266"/>
      <c r="AB195"/>
      <c r="AC195" s="7"/>
      <c r="AM195" s="7"/>
    </row>
    <row r="196" spans="16:39" ht="26.25" x14ac:dyDescent="0.4">
      <c r="P196" s="7"/>
      <c r="V196" s="7"/>
      <c r="W196" s="266"/>
      <c r="X196" s="266"/>
      <c r="Y196" s="266"/>
      <c r="Z196" s="266"/>
      <c r="AA196" s="266"/>
      <c r="AB196"/>
      <c r="AC196" s="7"/>
      <c r="AM196" s="7"/>
    </row>
    <row r="197" spans="16:39" ht="26.25" x14ac:dyDescent="0.4">
      <c r="P197" s="7"/>
      <c r="V197" s="7"/>
      <c r="W197" s="266"/>
      <c r="X197" s="266"/>
      <c r="Y197" s="266"/>
      <c r="Z197" s="266"/>
      <c r="AA197" s="266"/>
      <c r="AB197"/>
      <c r="AC197" s="7"/>
      <c r="AM197" s="7"/>
    </row>
    <row r="198" spans="16:39" ht="26.25" x14ac:dyDescent="0.4">
      <c r="P198" s="7"/>
      <c r="V198" s="7"/>
      <c r="W198" s="266"/>
      <c r="X198" s="266"/>
      <c r="Y198" s="266"/>
      <c r="Z198" s="266"/>
      <c r="AA198" s="266"/>
      <c r="AB198"/>
      <c r="AC198" s="7"/>
      <c r="AM198" s="7"/>
    </row>
    <row r="199" spans="16:39" ht="26.25" x14ac:dyDescent="0.4">
      <c r="P199" s="7"/>
      <c r="V199" s="7"/>
      <c r="W199" s="266"/>
      <c r="X199" s="266"/>
      <c r="Y199" s="266"/>
      <c r="Z199" s="266"/>
      <c r="AA199" s="266"/>
      <c r="AB199"/>
      <c r="AC199" s="7"/>
      <c r="AM199" s="7"/>
    </row>
    <row r="200" spans="16:39" ht="26.25" x14ac:dyDescent="0.4">
      <c r="P200" s="7"/>
      <c r="V200" s="7"/>
      <c r="W200" s="266"/>
      <c r="X200" s="266"/>
      <c r="Y200" s="266"/>
      <c r="Z200" s="266"/>
      <c r="AA200" s="266"/>
      <c r="AB200"/>
      <c r="AC200" s="7"/>
      <c r="AM200" s="7"/>
    </row>
    <row r="201" spans="16:39" ht="26.25" x14ac:dyDescent="0.4">
      <c r="P201" s="7"/>
      <c r="V201" s="7"/>
      <c r="W201" s="266"/>
      <c r="X201" s="266"/>
      <c r="Y201" s="266"/>
      <c r="Z201" s="266"/>
      <c r="AA201" s="266"/>
      <c r="AC201" s="7"/>
      <c r="AM201" s="7"/>
    </row>
    <row r="202" spans="16:39" ht="26.25" x14ac:dyDescent="0.4">
      <c r="P202" s="7"/>
      <c r="V202" s="7"/>
      <c r="W202" s="266"/>
      <c r="X202" s="266"/>
      <c r="Y202" s="266"/>
      <c r="Z202" s="266"/>
      <c r="AA202" s="266"/>
      <c r="AC202" s="7"/>
      <c r="AM202" s="7"/>
    </row>
    <row r="203" spans="16:39" ht="26.25" x14ac:dyDescent="0.4">
      <c r="P203" s="7"/>
      <c r="V203" s="7"/>
      <c r="W203" s="266"/>
      <c r="X203" s="266"/>
      <c r="Y203" s="266"/>
      <c r="Z203" s="266"/>
      <c r="AA203" s="266"/>
      <c r="AC203" s="7"/>
      <c r="AM203" s="7"/>
    </row>
    <row r="204" spans="16:39" ht="26.25" x14ac:dyDescent="0.4">
      <c r="P204" s="7"/>
      <c r="V204" s="7"/>
      <c r="W204" s="266"/>
      <c r="X204" s="266"/>
      <c r="Y204" s="266"/>
      <c r="Z204" s="266"/>
      <c r="AA204" s="266"/>
      <c r="AC204" s="7"/>
      <c r="AM204" s="7"/>
    </row>
    <row r="205" spans="16:39" ht="26.25" x14ac:dyDescent="0.4">
      <c r="P205" s="7"/>
      <c r="V205" s="7"/>
      <c r="W205" s="266"/>
      <c r="X205" s="266"/>
      <c r="Y205" s="266"/>
      <c r="Z205" s="266"/>
      <c r="AA205" s="266"/>
      <c r="AC205" s="7"/>
      <c r="AM205" s="7"/>
    </row>
    <row r="206" spans="16:39" ht="26.25" x14ac:dyDescent="0.4">
      <c r="P206" s="7"/>
      <c r="V206" s="7"/>
      <c r="W206" s="266"/>
      <c r="X206" s="266"/>
      <c r="Y206" s="266"/>
      <c r="Z206" s="266"/>
      <c r="AA206" s="266"/>
      <c r="AC206" s="7"/>
      <c r="AM206" s="7"/>
    </row>
    <row r="207" spans="16:39" ht="26.25" x14ac:dyDescent="0.4">
      <c r="P207" s="7"/>
      <c r="V207" s="7"/>
      <c r="W207" s="266"/>
      <c r="X207" s="266"/>
      <c r="Y207" s="266"/>
      <c r="Z207" s="266"/>
      <c r="AA207" s="266"/>
      <c r="AC207" s="7"/>
      <c r="AM207" s="7"/>
    </row>
    <row r="208" spans="16:39" ht="26.25" x14ac:dyDescent="0.4">
      <c r="W208" s="266"/>
      <c r="X208" s="266"/>
      <c r="Y208" s="266"/>
      <c r="Z208" s="266"/>
      <c r="AA208" s="266"/>
    </row>
    <row r="209" spans="23:27" ht="26.25" x14ac:dyDescent="0.4">
      <c r="W209" s="266"/>
      <c r="X209" s="266"/>
      <c r="Y209" s="266"/>
      <c r="Z209" s="266"/>
      <c r="AA209" s="266"/>
    </row>
    <row r="210" spans="23:27" ht="26.25" x14ac:dyDescent="0.4">
      <c r="W210" s="266"/>
      <c r="X210" s="266"/>
      <c r="Y210" s="266"/>
      <c r="Z210" s="266"/>
      <c r="AA210" s="266"/>
    </row>
    <row r="211" spans="23:27" ht="26.25" x14ac:dyDescent="0.4">
      <c r="W211" s="266"/>
      <c r="X211" s="266"/>
      <c r="Y211" s="266"/>
      <c r="Z211" s="266"/>
      <c r="AA211" s="266"/>
    </row>
    <row r="212" spans="23:27" ht="26.25" x14ac:dyDescent="0.4">
      <c r="W212" s="266"/>
      <c r="X212" s="266"/>
      <c r="Y212" s="266"/>
      <c r="Z212" s="266"/>
      <c r="AA212" s="266"/>
    </row>
    <row r="213" spans="23:27" ht="26.25" x14ac:dyDescent="0.4">
      <c r="W213" s="266"/>
      <c r="X213" s="266"/>
      <c r="Y213" s="266"/>
      <c r="Z213" s="266"/>
      <c r="AA213" s="266"/>
    </row>
    <row r="214" spans="23:27" ht="26.25" x14ac:dyDescent="0.4">
      <c r="W214" s="266"/>
      <c r="X214" s="266"/>
      <c r="Y214" s="266"/>
      <c r="Z214" s="266"/>
      <c r="AA214" s="266"/>
    </row>
    <row r="215" spans="23:27" ht="26.25" x14ac:dyDescent="0.4">
      <c r="W215" s="266"/>
      <c r="X215" s="266"/>
      <c r="Y215" s="266"/>
      <c r="Z215" s="266"/>
      <c r="AA215" s="266"/>
    </row>
    <row r="216" spans="23:27" ht="26.25" x14ac:dyDescent="0.4">
      <c r="W216" s="266"/>
      <c r="X216" s="266"/>
      <c r="Y216" s="266"/>
      <c r="Z216" s="266"/>
      <c r="AA216" s="266"/>
    </row>
    <row r="217" spans="23:27" ht="26.25" x14ac:dyDescent="0.4">
      <c r="W217" s="266"/>
      <c r="X217" s="266"/>
      <c r="Y217" s="266"/>
      <c r="Z217" s="266"/>
      <c r="AA217" s="266"/>
    </row>
    <row r="218" spans="23:27" ht="26.25" x14ac:dyDescent="0.4">
      <c r="W218" s="266"/>
      <c r="X218" s="266"/>
      <c r="Y218" s="266"/>
      <c r="Z218" s="266"/>
      <c r="AA218" s="266"/>
    </row>
    <row r="219" spans="23:27" ht="26.25" x14ac:dyDescent="0.4">
      <c r="W219" s="266"/>
      <c r="X219" s="266"/>
      <c r="Y219" s="266"/>
      <c r="Z219" s="266"/>
      <c r="AA219" s="266"/>
    </row>
    <row r="220" spans="23:27" ht="26.25" x14ac:dyDescent="0.4">
      <c r="W220" s="266"/>
      <c r="X220" s="266"/>
      <c r="Y220" s="266"/>
      <c r="Z220" s="266"/>
      <c r="AA220" s="266"/>
    </row>
    <row r="221" spans="23:27" ht="26.25" x14ac:dyDescent="0.4">
      <c r="W221" s="266"/>
      <c r="X221" s="266"/>
      <c r="Y221" s="266"/>
      <c r="Z221" s="266"/>
      <c r="AA221" s="266"/>
    </row>
    <row r="222" spans="23:27" ht="26.25" x14ac:dyDescent="0.4">
      <c r="W222" s="266"/>
      <c r="X222" s="266"/>
      <c r="Y222" s="266"/>
      <c r="Z222" s="266"/>
      <c r="AA222" s="266"/>
    </row>
    <row r="223" spans="23:27" ht="26.25" x14ac:dyDescent="0.4">
      <c r="W223" s="266"/>
      <c r="X223" s="266"/>
      <c r="Y223" s="266"/>
      <c r="Z223" s="266"/>
      <c r="AA223" s="266"/>
    </row>
    <row r="224" spans="23:27" ht="26.25" x14ac:dyDescent="0.4">
      <c r="W224" s="266"/>
      <c r="X224" s="266"/>
      <c r="Y224" s="266"/>
      <c r="Z224" s="266"/>
      <c r="AA224" s="266"/>
    </row>
    <row r="225" spans="23:27" ht="26.25" x14ac:dyDescent="0.4">
      <c r="W225" s="266"/>
      <c r="X225" s="266"/>
      <c r="Y225" s="266"/>
      <c r="Z225" s="266"/>
      <c r="AA225" s="266"/>
    </row>
    <row r="226" spans="23:27" ht="26.25" x14ac:dyDescent="0.4">
      <c r="W226" s="266"/>
      <c r="X226" s="266"/>
      <c r="Y226" s="266"/>
      <c r="Z226" s="266"/>
      <c r="AA226" s="266"/>
    </row>
    <row r="227" spans="23:27" ht="26.25" x14ac:dyDescent="0.4">
      <c r="W227" s="266"/>
      <c r="X227" s="266"/>
      <c r="Y227" s="266"/>
      <c r="Z227" s="266"/>
      <c r="AA227" s="266"/>
    </row>
    <row r="228" spans="23:27" ht="26.25" x14ac:dyDescent="0.4">
      <c r="W228" s="266"/>
      <c r="X228" s="266"/>
      <c r="Y228" s="266"/>
      <c r="Z228" s="266"/>
      <c r="AA228" s="266"/>
    </row>
    <row r="229" spans="23:27" ht="26.25" x14ac:dyDescent="0.4">
      <c r="W229" s="266"/>
      <c r="X229" s="266"/>
      <c r="Y229" s="266"/>
      <c r="Z229" s="266"/>
      <c r="AA229" s="266"/>
    </row>
    <row r="230" spans="23:27" ht="26.25" x14ac:dyDescent="0.4">
      <c r="W230" s="266"/>
      <c r="X230" s="266"/>
      <c r="Y230" s="266"/>
      <c r="Z230" s="266"/>
      <c r="AA230" s="266"/>
    </row>
    <row r="231" spans="23:27" ht="26.25" x14ac:dyDescent="0.4">
      <c r="W231" s="266"/>
      <c r="X231" s="266"/>
      <c r="Y231" s="266"/>
      <c r="Z231" s="266"/>
      <c r="AA231" s="266"/>
    </row>
    <row r="232" spans="23:27" ht="26.25" x14ac:dyDescent="0.4">
      <c r="W232" s="266"/>
      <c r="X232" s="266"/>
      <c r="Y232" s="266"/>
      <c r="Z232" s="266"/>
      <c r="AA232" s="266"/>
    </row>
    <row r="233" spans="23:27" ht="26.25" x14ac:dyDescent="0.4">
      <c r="W233" s="266"/>
      <c r="X233" s="266"/>
      <c r="Y233" s="266"/>
      <c r="Z233" s="266"/>
      <c r="AA233" s="266"/>
    </row>
    <row r="234" spans="23:27" ht="26.25" x14ac:dyDescent="0.4">
      <c r="W234" s="266"/>
      <c r="X234" s="266"/>
      <c r="Y234" s="266"/>
      <c r="Z234" s="266"/>
      <c r="AA234" s="266"/>
    </row>
    <row r="235" spans="23:27" ht="26.25" x14ac:dyDescent="0.4">
      <c r="W235" s="266"/>
      <c r="X235" s="266"/>
      <c r="Y235" s="266"/>
      <c r="Z235" s="266"/>
      <c r="AA235" s="266"/>
    </row>
    <row r="236" spans="23:27" ht="26.25" x14ac:dyDescent="0.4">
      <c r="W236" s="266"/>
      <c r="X236" s="266"/>
      <c r="Y236" s="266"/>
      <c r="Z236" s="266"/>
      <c r="AA236" s="266"/>
    </row>
    <row r="237" spans="23:27" ht="26.25" x14ac:dyDescent="0.4">
      <c r="W237" s="266"/>
      <c r="X237" s="266"/>
      <c r="Y237" s="266"/>
      <c r="Z237" s="266"/>
      <c r="AA237" s="266"/>
    </row>
    <row r="238" spans="23:27" ht="26.25" x14ac:dyDescent="0.4">
      <c r="W238" s="266"/>
      <c r="X238" s="266"/>
      <c r="Y238" s="266"/>
      <c r="Z238" s="266"/>
      <c r="AA238" s="266"/>
    </row>
    <row r="239" spans="23:27" ht="26.25" x14ac:dyDescent="0.4">
      <c r="W239" s="266"/>
      <c r="X239" s="266"/>
      <c r="Y239" s="266"/>
      <c r="Z239" s="266"/>
      <c r="AA239" s="266"/>
    </row>
    <row r="240" spans="23:27" ht="26.25" x14ac:dyDescent="0.4">
      <c r="W240" s="266"/>
      <c r="X240" s="266"/>
      <c r="Y240" s="266"/>
      <c r="Z240" s="266"/>
      <c r="AA240" s="266"/>
    </row>
    <row r="241" spans="23:27" ht="26.25" x14ac:dyDescent="0.4">
      <c r="W241" s="266"/>
      <c r="X241" s="266"/>
      <c r="Y241" s="266"/>
      <c r="Z241" s="266"/>
      <c r="AA241" s="266"/>
    </row>
    <row r="242" spans="23:27" ht="26.25" x14ac:dyDescent="0.4">
      <c r="W242" s="266"/>
      <c r="X242" s="266"/>
      <c r="Y242" s="266"/>
      <c r="Z242" s="266"/>
      <c r="AA242" s="266"/>
    </row>
    <row r="243" spans="23:27" ht="26.25" x14ac:dyDescent="0.4">
      <c r="W243" s="266"/>
      <c r="X243" s="266"/>
      <c r="Y243" s="266"/>
      <c r="Z243" s="266"/>
      <c r="AA243" s="266"/>
    </row>
    <row r="244" spans="23:27" ht="26.25" x14ac:dyDescent="0.4">
      <c r="W244" s="266"/>
      <c r="X244" s="266"/>
      <c r="Y244" s="266"/>
      <c r="Z244" s="266"/>
      <c r="AA244" s="266"/>
    </row>
    <row r="245" spans="23:27" ht="26.25" x14ac:dyDescent="0.4">
      <c r="W245" s="266"/>
      <c r="X245" s="266"/>
      <c r="Y245" s="266"/>
      <c r="Z245" s="266"/>
      <c r="AA245" s="266"/>
    </row>
    <row r="246" spans="23:27" ht="26.25" x14ac:dyDescent="0.4">
      <c r="W246" s="266"/>
      <c r="X246" s="266"/>
      <c r="Y246" s="266"/>
      <c r="Z246" s="266"/>
      <c r="AA246" s="266"/>
    </row>
    <row r="247" spans="23:27" ht="26.25" x14ac:dyDescent="0.4">
      <c r="W247" s="266"/>
      <c r="X247" s="266"/>
      <c r="Y247" s="266"/>
      <c r="Z247" s="266"/>
      <c r="AA247" s="266"/>
    </row>
    <row r="248" spans="23:27" ht="26.25" x14ac:dyDescent="0.4">
      <c r="W248" s="266"/>
      <c r="X248" s="266"/>
      <c r="Y248" s="266"/>
      <c r="Z248" s="266"/>
      <c r="AA248" s="266"/>
    </row>
    <row r="249" spans="23:27" ht="26.25" x14ac:dyDescent="0.4">
      <c r="W249" s="266"/>
      <c r="X249" s="266"/>
      <c r="Y249" s="266"/>
      <c r="Z249" s="266"/>
      <c r="AA249" s="266"/>
    </row>
    <row r="250" spans="23:27" ht="26.25" x14ac:dyDescent="0.4">
      <c r="W250" s="266"/>
      <c r="X250" s="266"/>
      <c r="Y250" s="266"/>
      <c r="Z250" s="266"/>
      <c r="AA250" s="266"/>
    </row>
    <row r="251" spans="23:27" ht="26.25" x14ac:dyDescent="0.4">
      <c r="W251" s="266"/>
      <c r="X251" s="266"/>
      <c r="Y251" s="266"/>
      <c r="Z251" s="266"/>
      <c r="AA251" s="266"/>
    </row>
    <row r="252" spans="23:27" ht="26.25" x14ac:dyDescent="0.4">
      <c r="W252" s="266"/>
      <c r="X252" s="266"/>
      <c r="Y252" s="266"/>
      <c r="Z252" s="266"/>
      <c r="AA252" s="266"/>
    </row>
    <row r="253" spans="23:27" ht="26.25" x14ac:dyDescent="0.4">
      <c r="W253" s="266"/>
      <c r="X253" s="266"/>
      <c r="Y253" s="266"/>
      <c r="Z253" s="266"/>
      <c r="AA253" s="266"/>
    </row>
    <row r="254" spans="23:27" ht="26.25" x14ac:dyDescent="0.4">
      <c r="W254" s="266"/>
      <c r="X254" s="266"/>
      <c r="Y254" s="266"/>
      <c r="Z254" s="266"/>
      <c r="AA254" s="266"/>
    </row>
    <row r="255" spans="23:27" ht="26.25" x14ac:dyDescent="0.4">
      <c r="W255" s="266"/>
      <c r="X255" s="266"/>
      <c r="Y255" s="266"/>
      <c r="Z255" s="266"/>
      <c r="AA255" s="266"/>
    </row>
    <row r="256" spans="23:27" ht="26.25" x14ac:dyDescent="0.4">
      <c r="W256" s="266"/>
      <c r="X256" s="266"/>
      <c r="Y256" s="266"/>
      <c r="Z256" s="266"/>
      <c r="AA256" s="266"/>
    </row>
    <row r="257" spans="23:27" ht="26.25" x14ac:dyDescent="0.4">
      <c r="W257" s="266"/>
      <c r="X257" s="266"/>
      <c r="Y257" s="266"/>
      <c r="Z257" s="266"/>
      <c r="AA257" s="266"/>
    </row>
    <row r="258" spans="23:27" ht="26.25" x14ac:dyDescent="0.4">
      <c r="W258" s="266"/>
      <c r="X258" s="266"/>
      <c r="Y258" s="266"/>
      <c r="Z258" s="266"/>
      <c r="AA258" s="266"/>
    </row>
    <row r="259" spans="23:27" ht="26.25" x14ac:dyDescent="0.4">
      <c r="W259" s="266"/>
      <c r="X259" s="266"/>
      <c r="Y259" s="266"/>
      <c r="Z259" s="266"/>
      <c r="AA259" s="266"/>
    </row>
    <row r="260" spans="23:27" ht="26.25" x14ac:dyDescent="0.4">
      <c r="W260" s="266"/>
      <c r="X260" s="266"/>
      <c r="Y260" s="266"/>
      <c r="Z260" s="266"/>
      <c r="AA260" s="266"/>
    </row>
    <row r="261" spans="23:27" ht="26.25" x14ac:dyDescent="0.4">
      <c r="W261" s="266"/>
      <c r="X261" s="266"/>
      <c r="Y261" s="266"/>
      <c r="Z261" s="266"/>
      <c r="AA261" s="266"/>
    </row>
    <row r="262" spans="23:27" ht="26.25" x14ac:dyDescent="0.4">
      <c r="W262" s="266"/>
      <c r="X262" s="266"/>
      <c r="Y262" s="266"/>
      <c r="Z262" s="266"/>
      <c r="AA262" s="266"/>
    </row>
    <row r="263" spans="23:27" ht="26.25" x14ac:dyDescent="0.4">
      <c r="W263" s="266"/>
      <c r="X263" s="266"/>
      <c r="Y263" s="266"/>
      <c r="Z263" s="266"/>
      <c r="AA263" s="266"/>
    </row>
    <row r="264" spans="23:27" ht="26.25" x14ac:dyDescent="0.4">
      <c r="W264" s="266"/>
      <c r="X264" s="266"/>
      <c r="Y264" s="266"/>
      <c r="Z264" s="266"/>
      <c r="AA264" s="266"/>
    </row>
    <row r="265" spans="23:27" ht="26.25" x14ac:dyDescent="0.4">
      <c r="W265" s="266"/>
      <c r="X265" s="266"/>
      <c r="Y265" s="266"/>
      <c r="Z265" s="266"/>
      <c r="AA265" s="266"/>
    </row>
    <row r="266" spans="23:27" ht="26.25" x14ac:dyDescent="0.4">
      <c r="W266" s="266"/>
      <c r="X266" s="266"/>
      <c r="Y266" s="266"/>
      <c r="Z266" s="266"/>
      <c r="AA266" s="266"/>
    </row>
    <row r="267" spans="23:27" ht="26.25" x14ac:dyDescent="0.4">
      <c r="W267" s="266"/>
      <c r="X267" s="266"/>
      <c r="Y267" s="266"/>
      <c r="Z267" s="266"/>
      <c r="AA267" s="266"/>
    </row>
    <row r="268" spans="23:27" ht="26.25" x14ac:dyDescent="0.4">
      <c r="W268" s="266"/>
      <c r="X268" s="266"/>
      <c r="Y268" s="266"/>
      <c r="Z268" s="266"/>
      <c r="AA268" s="266"/>
    </row>
    <row r="269" spans="23:27" ht="26.25" x14ac:dyDescent="0.4">
      <c r="W269" s="266"/>
      <c r="X269" s="266"/>
      <c r="Y269" s="266"/>
      <c r="Z269" s="266"/>
      <c r="AA269" s="266"/>
    </row>
    <row r="270" spans="23:27" ht="26.25" x14ac:dyDescent="0.4">
      <c r="W270" s="266"/>
      <c r="X270" s="266"/>
      <c r="Y270" s="266"/>
      <c r="Z270" s="266"/>
      <c r="AA270" s="266"/>
    </row>
    <row r="271" spans="23:27" ht="26.25" x14ac:dyDescent="0.4">
      <c r="W271" s="266"/>
      <c r="X271" s="266"/>
      <c r="Y271" s="266"/>
      <c r="Z271" s="266"/>
      <c r="AA271" s="266"/>
    </row>
    <row r="272" spans="23:27" ht="26.25" x14ac:dyDescent="0.4">
      <c r="W272" s="266"/>
      <c r="X272" s="266"/>
      <c r="Y272" s="266"/>
      <c r="Z272" s="266"/>
      <c r="AA272" s="266"/>
    </row>
    <row r="273" spans="23:27" ht="26.25" x14ac:dyDescent="0.4">
      <c r="W273" s="266"/>
      <c r="X273" s="266"/>
      <c r="Y273" s="266"/>
      <c r="Z273" s="266"/>
      <c r="AA273" s="266"/>
    </row>
    <row r="274" spans="23:27" ht="26.25" x14ac:dyDescent="0.4">
      <c r="W274" s="266"/>
      <c r="X274" s="266"/>
      <c r="Y274" s="266"/>
      <c r="Z274" s="266"/>
      <c r="AA274" s="266"/>
    </row>
    <row r="275" spans="23:27" ht="26.25" x14ac:dyDescent="0.4">
      <c r="W275" s="266"/>
      <c r="X275" s="266"/>
      <c r="Y275" s="266"/>
      <c r="Z275" s="266"/>
      <c r="AA275" s="266"/>
    </row>
    <row r="276" spans="23:27" ht="26.25" x14ac:dyDescent="0.4">
      <c r="W276" s="266"/>
      <c r="X276" s="266"/>
      <c r="Y276" s="266"/>
      <c r="Z276" s="266"/>
      <c r="AA276" s="266"/>
    </row>
    <row r="277" spans="23:27" ht="26.25" x14ac:dyDescent="0.4">
      <c r="W277" s="266"/>
      <c r="X277" s="266"/>
      <c r="Y277" s="266"/>
      <c r="Z277" s="266"/>
      <c r="AA277" s="266"/>
    </row>
    <row r="278" spans="23:27" ht="26.25" x14ac:dyDescent="0.4">
      <c r="W278" s="266"/>
      <c r="X278" s="266"/>
      <c r="Y278" s="266"/>
      <c r="Z278" s="266"/>
      <c r="AA278" s="266"/>
    </row>
    <row r="279" spans="23:27" ht="26.25" x14ac:dyDescent="0.4">
      <c r="W279" s="266"/>
      <c r="X279" s="266"/>
      <c r="Y279" s="266"/>
      <c r="Z279" s="266"/>
      <c r="AA279" s="266"/>
    </row>
    <row r="280" spans="23:27" ht="26.25" x14ac:dyDescent="0.4">
      <c r="W280" s="266"/>
      <c r="X280" s="266"/>
      <c r="Y280" s="266"/>
      <c r="Z280" s="266"/>
      <c r="AA280" s="266"/>
    </row>
    <row r="281" spans="23:27" ht="26.25" x14ac:dyDescent="0.4">
      <c r="W281" s="266"/>
      <c r="X281" s="266"/>
      <c r="Y281" s="266"/>
      <c r="Z281" s="266"/>
      <c r="AA281" s="266"/>
    </row>
    <row r="282" spans="23:27" ht="26.25" x14ac:dyDescent="0.4">
      <c r="W282" s="266"/>
      <c r="X282" s="266"/>
      <c r="Y282" s="266"/>
      <c r="Z282" s="266"/>
      <c r="AA282" s="266"/>
    </row>
    <row r="283" spans="23:27" ht="26.25" x14ac:dyDescent="0.4">
      <c r="W283" s="266"/>
      <c r="X283" s="266"/>
      <c r="Y283" s="266"/>
      <c r="Z283" s="266"/>
      <c r="AA283" s="266"/>
    </row>
    <row r="284" spans="23:27" ht="26.25" x14ac:dyDescent="0.4">
      <c r="W284" s="266"/>
      <c r="X284" s="266"/>
      <c r="Y284" s="266"/>
      <c r="Z284" s="266"/>
      <c r="AA284" s="266"/>
    </row>
    <row r="285" spans="23:27" ht="26.25" x14ac:dyDescent="0.4">
      <c r="W285" s="266"/>
      <c r="X285" s="266"/>
      <c r="Y285" s="266"/>
      <c r="Z285" s="266"/>
      <c r="AA285" s="266"/>
    </row>
    <row r="286" spans="23:27" ht="26.25" x14ac:dyDescent="0.4">
      <c r="W286" s="266"/>
      <c r="X286" s="266"/>
      <c r="Y286" s="266"/>
      <c r="Z286" s="266"/>
      <c r="AA286" s="266"/>
    </row>
    <row r="287" spans="23:27" ht="26.25" x14ac:dyDescent="0.4">
      <c r="W287" s="266"/>
      <c r="X287" s="266"/>
      <c r="Y287" s="266"/>
      <c r="Z287" s="266"/>
      <c r="AA287" s="266"/>
    </row>
    <row r="288" spans="23:27" ht="26.25" x14ac:dyDescent="0.4">
      <c r="W288" s="266"/>
      <c r="X288" s="266"/>
      <c r="Y288" s="266"/>
      <c r="Z288" s="266"/>
      <c r="AA288" s="266"/>
    </row>
    <row r="289" spans="23:27" ht="26.25" x14ac:dyDescent="0.4">
      <c r="W289" s="266"/>
      <c r="X289" s="266"/>
      <c r="Y289" s="266"/>
      <c r="Z289" s="266"/>
      <c r="AA289" s="266"/>
    </row>
    <row r="290" spans="23:27" ht="26.25" x14ac:dyDescent="0.4">
      <c r="W290" s="266"/>
      <c r="X290" s="266"/>
      <c r="Y290" s="266"/>
      <c r="Z290" s="266"/>
      <c r="AA290" s="266"/>
    </row>
    <row r="291" spans="23:27" ht="26.25" x14ac:dyDescent="0.4">
      <c r="W291" s="266"/>
      <c r="X291" s="266"/>
      <c r="Y291" s="266"/>
      <c r="Z291" s="266"/>
      <c r="AA291" s="266"/>
    </row>
    <row r="292" spans="23:27" ht="26.25" x14ac:dyDescent="0.4">
      <c r="W292" s="266"/>
      <c r="X292" s="266"/>
      <c r="Y292" s="266"/>
      <c r="Z292" s="266"/>
      <c r="AA292" s="266"/>
    </row>
    <row r="293" spans="23:27" ht="26.25" x14ac:dyDescent="0.4">
      <c r="W293" s="266"/>
      <c r="X293" s="266"/>
      <c r="Y293" s="266"/>
      <c r="Z293" s="266"/>
      <c r="AA293" s="266"/>
    </row>
    <row r="294" spans="23:27" ht="26.25" x14ac:dyDescent="0.4">
      <c r="W294" s="266"/>
      <c r="X294" s="266"/>
      <c r="Y294" s="266"/>
      <c r="Z294" s="266"/>
      <c r="AA294" s="266"/>
    </row>
    <row r="295" spans="23:27" ht="26.25" x14ac:dyDescent="0.4">
      <c r="W295" s="266"/>
      <c r="X295" s="266"/>
      <c r="Y295" s="266"/>
      <c r="Z295" s="266"/>
      <c r="AA295" s="266"/>
    </row>
    <row r="296" spans="23:27" ht="26.25" x14ac:dyDescent="0.4">
      <c r="W296" s="266"/>
      <c r="X296" s="266"/>
      <c r="Y296" s="266"/>
      <c r="Z296" s="266"/>
      <c r="AA296" s="266"/>
    </row>
    <row r="297" spans="23:27" ht="26.25" x14ac:dyDescent="0.4">
      <c r="W297" s="266"/>
      <c r="X297" s="266"/>
      <c r="Y297" s="266"/>
      <c r="Z297" s="266"/>
      <c r="AA297" s="266"/>
    </row>
    <row r="298" spans="23:27" ht="26.25" x14ac:dyDescent="0.4">
      <c r="W298" s="266"/>
      <c r="X298" s="266"/>
      <c r="Y298" s="266"/>
      <c r="Z298" s="266"/>
      <c r="AA298" s="266"/>
    </row>
    <row r="299" spans="23:27" ht="26.25" x14ac:dyDescent="0.4">
      <c r="W299" s="266"/>
      <c r="X299" s="266"/>
      <c r="Y299" s="266"/>
      <c r="Z299" s="266"/>
      <c r="AA299" s="266"/>
    </row>
    <row r="300" spans="23:27" ht="26.25" x14ac:dyDescent="0.4">
      <c r="W300" s="266"/>
      <c r="X300" s="266"/>
      <c r="Y300" s="266"/>
      <c r="Z300" s="266"/>
      <c r="AA300" s="266"/>
    </row>
    <row r="301" spans="23:27" ht="26.25" x14ac:dyDescent="0.4">
      <c r="W301" s="266"/>
      <c r="X301" s="266"/>
      <c r="Y301" s="266"/>
      <c r="Z301" s="266"/>
      <c r="AA301" s="266"/>
    </row>
    <row r="302" spans="23:27" ht="26.25" x14ac:dyDescent="0.4">
      <c r="W302" s="266"/>
      <c r="X302" s="266"/>
      <c r="Y302" s="266"/>
      <c r="Z302" s="266"/>
      <c r="AA302" s="266"/>
    </row>
    <row r="303" spans="23:27" ht="26.25" x14ac:dyDescent="0.4">
      <c r="W303" s="266"/>
      <c r="X303" s="266"/>
      <c r="Y303" s="266"/>
      <c r="Z303" s="266"/>
      <c r="AA303" s="266"/>
    </row>
    <row r="304" spans="23:27" ht="26.25" x14ac:dyDescent="0.4">
      <c r="W304" s="266"/>
      <c r="X304" s="266"/>
      <c r="Y304" s="266"/>
      <c r="Z304" s="266"/>
      <c r="AA304" s="266"/>
    </row>
    <row r="305" spans="23:27" ht="26.25" x14ac:dyDescent="0.4">
      <c r="W305" s="266"/>
      <c r="X305" s="266"/>
      <c r="Y305" s="266"/>
      <c r="Z305" s="266"/>
      <c r="AA305" s="266"/>
    </row>
    <row r="306" spans="23:27" ht="26.25" x14ac:dyDescent="0.4">
      <c r="W306" s="266"/>
      <c r="X306" s="266"/>
      <c r="Y306" s="266"/>
      <c r="Z306" s="266"/>
      <c r="AA306" s="266"/>
    </row>
    <row r="307" spans="23:27" ht="26.25" x14ac:dyDescent="0.4">
      <c r="W307" s="266"/>
      <c r="X307" s="266"/>
      <c r="Y307" s="266"/>
      <c r="Z307" s="266"/>
      <c r="AA307" s="266"/>
    </row>
    <row r="308" spans="23:27" ht="26.25" x14ac:dyDescent="0.4">
      <c r="W308" s="266"/>
      <c r="X308" s="266"/>
      <c r="Y308" s="266"/>
      <c r="Z308" s="266"/>
      <c r="AA308" s="266"/>
    </row>
    <row r="309" spans="23:27" ht="26.25" x14ac:dyDescent="0.4">
      <c r="W309" s="266"/>
      <c r="X309" s="266"/>
      <c r="Y309" s="266"/>
      <c r="Z309" s="266"/>
      <c r="AA309" s="266"/>
    </row>
    <row r="310" spans="23:27" ht="26.25" x14ac:dyDescent="0.4">
      <c r="W310" s="266"/>
      <c r="X310" s="266"/>
      <c r="Y310" s="266"/>
      <c r="Z310" s="266"/>
      <c r="AA310" s="266"/>
    </row>
    <row r="311" spans="23:27" ht="26.25" x14ac:dyDescent="0.4">
      <c r="W311" s="266"/>
      <c r="X311" s="266"/>
      <c r="Y311" s="266"/>
      <c r="Z311" s="266"/>
      <c r="AA311" s="266"/>
    </row>
    <row r="312" spans="23:27" ht="26.25" x14ac:dyDescent="0.4">
      <c r="W312" s="266"/>
      <c r="X312" s="266"/>
      <c r="Y312" s="266"/>
      <c r="Z312" s="266"/>
      <c r="AA312" s="266"/>
    </row>
    <row r="313" spans="23:27" ht="26.25" x14ac:dyDescent="0.4">
      <c r="W313" s="266"/>
      <c r="X313" s="266"/>
      <c r="Y313" s="266"/>
      <c r="Z313" s="266"/>
      <c r="AA313" s="266"/>
    </row>
    <row r="314" spans="23:27" ht="26.25" x14ac:dyDescent="0.4">
      <c r="W314" s="266"/>
      <c r="X314" s="266"/>
      <c r="Y314" s="266"/>
      <c r="Z314" s="266"/>
      <c r="AA314" s="266"/>
    </row>
    <row r="315" spans="23:27" ht="26.25" x14ac:dyDescent="0.4">
      <c r="W315" s="266"/>
      <c r="X315" s="266"/>
      <c r="Y315" s="266"/>
      <c r="Z315" s="266"/>
      <c r="AA315" s="266"/>
    </row>
    <row r="316" spans="23:27" ht="26.25" x14ac:dyDescent="0.4">
      <c r="W316" s="266"/>
      <c r="X316" s="266"/>
      <c r="Y316" s="266"/>
      <c r="Z316" s="266"/>
      <c r="AA316" s="266"/>
    </row>
    <row r="317" spans="23:27" ht="26.25" x14ac:dyDescent="0.4">
      <c r="W317" s="266"/>
      <c r="X317" s="266"/>
      <c r="Y317" s="266"/>
      <c r="Z317" s="266"/>
      <c r="AA317" s="266"/>
    </row>
    <row r="318" spans="23:27" ht="26.25" x14ac:dyDescent="0.4">
      <c r="W318" s="266"/>
      <c r="X318" s="266"/>
      <c r="Y318" s="266"/>
      <c r="Z318" s="266"/>
      <c r="AA318" s="266"/>
    </row>
    <row r="319" spans="23:27" ht="26.25" x14ac:dyDescent="0.4">
      <c r="W319" s="266"/>
      <c r="X319" s="266"/>
      <c r="Y319" s="266"/>
      <c r="Z319" s="266"/>
      <c r="AA319" s="266"/>
    </row>
    <row r="320" spans="23:27" ht="26.25" x14ac:dyDescent="0.4">
      <c r="W320" s="266"/>
      <c r="X320" s="266"/>
      <c r="Y320" s="266"/>
      <c r="Z320" s="266"/>
      <c r="AA320" s="266"/>
    </row>
    <row r="321" spans="23:27" ht="26.25" x14ac:dyDescent="0.4">
      <c r="W321" s="266"/>
      <c r="X321" s="266"/>
      <c r="Y321" s="266"/>
      <c r="Z321" s="266"/>
      <c r="AA321" s="266"/>
    </row>
    <row r="322" spans="23:27" ht="26.25" x14ac:dyDescent="0.4">
      <c r="W322" s="266"/>
      <c r="X322" s="266"/>
      <c r="Y322" s="266"/>
      <c r="Z322" s="266"/>
      <c r="AA322" s="266"/>
    </row>
    <row r="323" spans="23:27" ht="26.25" x14ac:dyDescent="0.4">
      <c r="W323" s="266"/>
      <c r="X323" s="266"/>
      <c r="Y323" s="266"/>
      <c r="Z323" s="266"/>
      <c r="AA323" s="266"/>
    </row>
    <row r="324" spans="23:27" ht="26.25" x14ac:dyDescent="0.4">
      <c r="W324" s="266"/>
      <c r="X324" s="266"/>
      <c r="Y324" s="266"/>
      <c r="Z324" s="266"/>
      <c r="AA324" s="266"/>
    </row>
    <row r="325" spans="23:27" ht="26.25" x14ac:dyDescent="0.4">
      <c r="W325" s="266"/>
      <c r="X325" s="266"/>
      <c r="Y325" s="266"/>
      <c r="Z325" s="266"/>
      <c r="AA325" s="266"/>
    </row>
    <row r="326" spans="23:27" ht="26.25" x14ac:dyDescent="0.4">
      <c r="W326" s="266"/>
      <c r="X326" s="266"/>
      <c r="Y326" s="266"/>
      <c r="Z326" s="266"/>
      <c r="AA326" s="266"/>
    </row>
    <row r="327" spans="23:27" ht="26.25" x14ac:dyDescent="0.4">
      <c r="W327" s="266"/>
      <c r="X327" s="266"/>
      <c r="Y327" s="266"/>
      <c r="Z327" s="266"/>
      <c r="AA327" s="266"/>
    </row>
    <row r="328" spans="23:27" ht="26.25" x14ac:dyDescent="0.4">
      <c r="W328" s="266"/>
      <c r="X328" s="266"/>
      <c r="Y328" s="266"/>
      <c r="Z328" s="266"/>
      <c r="AA328" s="266"/>
    </row>
    <row r="329" spans="23:27" ht="26.25" x14ac:dyDescent="0.4">
      <c r="W329" s="266"/>
      <c r="X329" s="266"/>
      <c r="Y329" s="266"/>
      <c r="Z329" s="266"/>
      <c r="AA329" s="266"/>
    </row>
    <row r="330" spans="23:27" ht="26.25" x14ac:dyDescent="0.4">
      <c r="W330" s="266"/>
      <c r="X330" s="266"/>
      <c r="Y330" s="266"/>
      <c r="Z330" s="266"/>
      <c r="AA330" s="266"/>
    </row>
    <row r="331" spans="23:27" ht="26.25" x14ac:dyDescent="0.4">
      <c r="W331" s="266"/>
      <c r="X331" s="266"/>
      <c r="Y331" s="266"/>
      <c r="Z331" s="266"/>
      <c r="AA331" s="266"/>
    </row>
    <row r="332" spans="23:27" ht="26.25" x14ac:dyDescent="0.4">
      <c r="W332" s="266"/>
      <c r="X332" s="266"/>
      <c r="Y332" s="266"/>
      <c r="Z332" s="266"/>
      <c r="AA332" s="266"/>
    </row>
    <row r="333" spans="23:27" ht="26.25" x14ac:dyDescent="0.4">
      <c r="W333" s="266"/>
      <c r="X333" s="266"/>
      <c r="Y333" s="266"/>
      <c r="Z333" s="266"/>
      <c r="AA333" s="266"/>
    </row>
    <row r="334" spans="23:27" ht="26.25" x14ac:dyDescent="0.4">
      <c r="W334" s="266"/>
      <c r="X334" s="266"/>
      <c r="Y334" s="266"/>
      <c r="Z334" s="266"/>
      <c r="AA334" s="266"/>
    </row>
    <row r="335" spans="23:27" ht="26.25" x14ac:dyDescent="0.4">
      <c r="W335" s="266"/>
      <c r="X335" s="266"/>
      <c r="Y335" s="266"/>
      <c r="Z335" s="266"/>
      <c r="AA335" s="266"/>
    </row>
    <row r="336" spans="23:27" ht="26.25" x14ac:dyDescent="0.4">
      <c r="W336" s="266"/>
      <c r="X336" s="266"/>
      <c r="Y336" s="266"/>
      <c r="Z336" s="266"/>
      <c r="AA336" s="266"/>
    </row>
    <row r="337" spans="23:27" ht="26.25" x14ac:dyDescent="0.4">
      <c r="W337" s="266"/>
      <c r="X337" s="266"/>
      <c r="Y337" s="266"/>
      <c r="Z337" s="266"/>
      <c r="AA337" s="266"/>
    </row>
    <row r="338" spans="23:27" ht="26.25" x14ac:dyDescent="0.4">
      <c r="W338" s="266"/>
      <c r="X338" s="266"/>
      <c r="Y338" s="266"/>
      <c r="Z338" s="266"/>
      <c r="AA338" s="266"/>
    </row>
    <row r="339" spans="23:27" ht="26.25" x14ac:dyDescent="0.4">
      <c r="W339" s="266"/>
      <c r="X339" s="266"/>
      <c r="Y339" s="266"/>
      <c r="Z339" s="266"/>
      <c r="AA339" s="266"/>
    </row>
    <row r="340" spans="23:27" ht="26.25" x14ac:dyDescent="0.4">
      <c r="W340" s="266"/>
      <c r="X340" s="266"/>
      <c r="Y340" s="266"/>
      <c r="Z340" s="266"/>
      <c r="AA340" s="266"/>
    </row>
    <row r="341" spans="23:27" ht="26.25" x14ac:dyDescent="0.4">
      <c r="W341" s="266"/>
      <c r="X341" s="266"/>
      <c r="Y341" s="266"/>
      <c r="Z341" s="266"/>
      <c r="AA341" s="266"/>
    </row>
    <row r="342" spans="23:27" ht="26.25" x14ac:dyDescent="0.4">
      <c r="W342" s="266"/>
      <c r="X342" s="266"/>
      <c r="Y342" s="266"/>
      <c r="Z342" s="266"/>
      <c r="AA342" s="266"/>
    </row>
    <row r="343" spans="23:27" ht="26.25" x14ac:dyDescent="0.4">
      <c r="W343" s="266"/>
      <c r="X343" s="266"/>
      <c r="Y343" s="266"/>
      <c r="Z343" s="266"/>
      <c r="AA343" s="266"/>
    </row>
    <row r="344" spans="23:27" ht="26.25" x14ac:dyDescent="0.4">
      <c r="W344" s="266"/>
      <c r="X344" s="266"/>
      <c r="Y344" s="266"/>
      <c r="Z344" s="266"/>
      <c r="AA344" s="266"/>
    </row>
    <row r="345" spans="23:27" ht="26.25" x14ac:dyDescent="0.4">
      <c r="W345" s="266"/>
      <c r="X345" s="266"/>
      <c r="Y345" s="266"/>
      <c r="Z345" s="266"/>
      <c r="AA345" s="266"/>
    </row>
    <row r="346" spans="23:27" ht="26.25" x14ac:dyDescent="0.4">
      <c r="W346" s="266"/>
      <c r="X346" s="266"/>
      <c r="Y346" s="266"/>
      <c r="Z346" s="266"/>
      <c r="AA346" s="266"/>
    </row>
    <row r="347" spans="23:27" ht="26.25" x14ac:dyDescent="0.4">
      <c r="W347" s="266"/>
      <c r="X347" s="266"/>
      <c r="Y347" s="266"/>
      <c r="Z347" s="266"/>
      <c r="AA347" s="266"/>
    </row>
    <row r="348" spans="23:27" ht="26.25" x14ac:dyDescent="0.4">
      <c r="W348" s="266"/>
      <c r="X348" s="266"/>
      <c r="Y348" s="266"/>
      <c r="Z348" s="266"/>
      <c r="AA348" s="266"/>
    </row>
    <row r="349" spans="23:27" ht="26.25" x14ac:dyDescent="0.4">
      <c r="W349" s="266"/>
      <c r="X349" s="266"/>
      <c r="Y349" s="266"/>
      <c r="Z349" s="266"/>
      <c r="AA349" s="266"/>
    </row>
    <row r="350" spans="23:27" ht="26.25" x14ac:dyDescent="0.4">
      <c r="W350" s="266"/>
      <c r="X350" s="266"/>
      <c r="Y350" s="266"/>
      <c r="Z350" s="266"/>
      <c r="AA350" s="266"/>
    </row>
    <row r="351" spans="23:27" ht="26.25" x14ac:dyDescent="0.4">
      <c r="W351" s="266"/>
      <c r="X351" s="266"/>
      <c r="Y351" s="266"/>
      <c r="Z351" s="266"/>
      <c r="AA351" s="266"/>
    </row>
    <row r="352" spans="23:27" ht="26.25" x14ac:dyDescent="0.4">
      <c r="W352" s="266"/>
      <c r="X352" s="266"/>
      <c r="Y352" s="266"/>
      <c r="Z352" s="266"/>
      <c r="AA352" s="266"/>
    </row>
    <row r="353" spans="23:27" ht="26.25" x14ac:dyDescent="0.4">
      <c r="W353" s="266"/>
      <c r="X353" s="266"/>
      <c r="Y353" s="266"/>
      <c r="Z353" s="266"/>
      <c r="AA353" s="266"/>
    </row>
    <row r="354" spans="23:27" ht="26.25" x14ac:dyDescent="0.4">
      <c r="W354" s="266"/>
      <c r="X354" s="266"/>
      <c r="Y354" s="266"/>
      <c r="Z354" s="266"/>
      <c r="AA354" s="266"/>
    </row>
    <row r="355" spans="23:27" ht="26.25" x14ac:dyDescent="0.4">
      <c r="W355" s="266"/>
      <c r="X355" s="266"/>
      <c r="Y355" s="266"/>
      <c r="Z355" s="266"/>
      <c r="AA355" s="266"/>
    </row>
    <row r="356" spans="23:27" ht="26.25" x14ac:dyDescent="0.4">
      <c r="W356" s="266"/>
      <c r="X356" s="266"/>
      <c r="Y356" s="266"/>
      <c r="Z356" s="266"/>
      <c r="AA356" s="266"/>
    </row>
    <row r="357" spans="23:27" ht="26.25" x14ac:dyDescent="0.4">
      <c r="W357" s="266"/>
      <c r="X357" s="266"/>
      <c r="Y357" s="266"/>
      <c r="Z357" s="266"/>
      <c r="AA357" s="266"/>
    </row>
    <row r="358" spans="23:27" ht="26.25" x14ac:dyDescent="0.4">
      <c r="W358" s="266"/>
      <c r="X358" s="266"/>
      <c r="Y358" s="266"/>
      <c r="Z358" s="266"/>
      <c r="AA358" s="266"/>
    </row>
    <row r="359" spans="23:27" ht="26.25" x14ac:dyDescent="0.4">
      <c r="W359" s="266"/>
      <c r="X359" s="266"/>
      <c r="Y359" s="266"/>
      <c r="Z359" s="266"/>
      <c r="AA359" s="266"/>
    </row>
    <row r="360" spans="23:27" ht="26.25" x14ac:dyDescent="0.4">
      <c r="W360" s="266"/>
      <c r="X360" s="266"/>
      <c r="Y360" s="266"/>
      <c r="Z360" s="266"/>
      <c r="AA360" s="266"/>
    </row>
    <row r="361" spans="23:27" ht="26.25" x14ac:dyDescent="0.4">
      <c r="W361" s="266"/>
      <c r="X361" s="266"/>
      <c r="Y361" s="266"/>
      <c r="Z361" s="266"/>
      <c r="AA361" s="266"/>
    </row>
    <row r="362" spans="23:27" ht="26.25" x14ac:dyDescent="0.4">
      <c r="W362" s="266"/>
      <c r="X362" s="266"/>
      <c r="Y362" s="266"/>
      <c r="Z362" s="266"/>
      <c r="AA362" s="266"/>
    </row>
    <row r="363" spans="23:27" ht="26.25" x14ac:dyDescent="0.4">
      <c r="W363" s="266"/>
      <c r="X363" s="266"/>
      <c r="Y363" s="266"/>
      <c r="Z363" s="266"/>
      <c r="AA363" s="266"/>
    </row>
    <row r="364" spans="23:27" ht="26.25" x14ac:dyDescent="0.4">
      <c r="W364" s="266"/>
      <c r="X364" s="266"/>
      <c r="Y364" s="266"/>
      <c r="Z364" s="266"/>
      <c r="AA364" s="266"/>
    </row>
    <row r="365" spans="23:27" ht="26.25" x14ac:dyDescent="0.4">
      <c r="W365" s="266"/>
      <c r="X365" s="266"/>
      <c r="Y365" s="266"/>
      <c r="Z365" s="266"/>
      <c r="AA365" s="266"/>
    </row>
    <row r="366" spans="23:27" ht="26.25" x14ac:dyDescent="0.4">
      <c r="W366" s="266"/>
      <c r="X366" s="266"/>
      <c r="Y366" s="266"/>
      <c r="Z366" s="266"/>
      <c r="AA366" s="266"/>
    </row>
    <row r="367" spans="23:27" ht="26.25" x14ac:dyDescent="0.4">
      <c r="W367" s="266"/>
      <c r="X367" s="266"/>
      <c r="Y367" s="266"/>
      <c r="Z367" s="266"/>
      <c r="AA367" s="266"/>
    </row>
    <row r="368" spans="23:27" ht="26.25" x14ac:dyDescent="0.4">
      <c r="W368" s="266"/>
      <c r="X368" s="266"/>
      <c r="Y368" s="266"/>
      <c r="Z368" s="266"/>
      <c r="AA368" s="266"/>
    </row>
    <row r="369" spans="23:27" ht="26.25" x14ac:dyDescent="0.4">
      <c r="W369" s="266"/>
      <c r="X369" s="266"/>
      <c r="Y369" s="266"/>
      <c r="Z369" s="266"/>
      <c r="AA369" s="266"/>
    </row>
    <row r="370" spans="23:27" ht="26.25" x14ac:dyDescent="0.4">
      <c r="W370" s="266"/>
      <c r="X370" s="266"/>
      <c r="Y370" s="266"/>
      <c r="Z370" s="266"/>
      <c r="AA370" s="266"/>
    </row>
    <row r="371" spans="23:27" ht="26.25" x14ac:dyDescent="0.4">
      <c r="W371" s="266"/>
      <c r="X371" s="266"/>
      <c r="Y371" s="266"/>
      <c r="Z371" s="266"/>
      <c r="AA371" s="266"/>
    </row>
    <row r="372" spans="23:27" ht="26.25" x14ac:dyDescent="0.4">
      <c r="W372" s="266"/>
      <c r="X372" s="266"/>
      <c r="Y372" s="266"/>
      <c r="Z372" s="266"/>
      <c r="AA372" s="266"/>
    </row>
    <row r="373" spans="23:27" ht="26.25" x14ac:dyDescent="0.4">
      <c r="W373" s="266"/>
      <c r="X373" s="266"/>
      <c r="Y373" s="266"/>
      <c r="Z373" s="266"/>
      <c r="AA373" s="266"/>
    </row>
    <row r="374" spans="23:27" ht="26.25" x14ac:dyDescent="0.4">
      <c r="W374" s="266"/>
      <c r="X374" s="266"/>
      <c r="Y374" s="266"/>
      <c r="Z374" s="266"/>
      <c r="AA374" s="266"/>
    </row>
    <row r="375" spans="23:27" ht="26.25" x14ac:dyDescent="0.4">
      <c r="W375" s="266"/>
      <c r="X375" s="266"/>
      <c r="Y375" s="266"/>
      <c r="Z375" s="266"/>
      <c r="AA375" s="266"/>
    </row>
    <row r="376" spans="23:27" ht="26.25" x14ac:dyDescent="0.4">
      <c r="W376" s="266"/>
      <c r="X376" s="266"/>
      <c r="Y376" s="266"/>
      <c r="Z376" s="266"/>
      <c r="AA376" s="266"/>
    </row>
    <row r="377" spans="23:27" ht="26.25" x14ac:dyDescent="0.4">
      <c r="W377" s="266"/>
      <c r="X377" s="266"/>
      <c r="Y377" s="266"/>
      <c r="Z377" s="266"/>
      <c r="AA377" s="266"/>
    </row>
    <row r="378" spans="23:27" ht="26.25" x14ac:dyDescent="0.4">
      <c r="W378" s="266"/>
      <c r="X378" s="266"/>
      <c r="Y378" s="266"/>
      <c r="Z378" s="266"/>
      <c r="AA378" s="266"/>
    </row>
    <row r="379" spans="23:27" ht="26.25" x14ac:dyDescent="0.4">
      <c r="W379" s="266"/>
      <c r="X379" s="266"/>
      <c r="Y379" s="266"/>
      <c r="Z379" s="266"/>
      <c r="AA379" s="266"/>
    </row>
    <row r="380" spans="23:27" ht="26.25" x14ac:dyDescent="0.4">
      <c r="W380" s="266"/>
      <c r="X380" s="266"/>
      <c r="Y380" s="266"/>
      <c r="Z380" s="266"/>
      <c r="AA380" s="266"/>
    </row>
    <row r="381" spans="23:27" ht="26.25" x14ac:dyDescent="0.4">
      <c r="W381" s="266"/>
      <c r="X381" s="266"/>
      <c r="Y381" s="266"/>
      <c r="Z381" s="266"/>
      <c r="AA381" s="266"/>
    </row>
    <row r="382" spans="23:27" ht="26.25" x14ac:dyDescent="0.4">
      <c r="W382" s="266"/>
      <c r="X382" s="266"/>
      <c r="Y382" s="266"/>
      <c r="Z382" s="266"/>
      <c r="AA382" s="266"/>
    </row>
    <row r="383" spans="23:27" ht="26.25" x14ac:dyDescent="0.4">
      <c r="W383" s="266"/>
      <c r="X383" s="266"/>
      <c r="Y383" s="266"/>
      <c r="Z383" s="266"/>
      <c r="AA383" s="266"/>
    </row>
    <row r="384" spans="23:27" ht="26.25" x14ac:dyDescent="0.4">
      <c r="W384" s="266"/>
      <c r="X384" s="266"/>
      <c r="Y384" s="266"/>
      <c r="Z384" s="266"/>
      <c r="AA384" s="266"/>
    </row>
    <row r="385" spans="23:27" ht="26.25" x14ac:dyDescent="0.4">
      <c r="W385" s="266"/>
      <c r="X385" s="266"/>
      <c r="Y385" s="266"/>
      <c r="Z385" s="266"/>
      <c r="AA385" s="266"/>
    </row>
    <row r="386" spans="23:27" ht="26.25" x14ac:dyDescent="0.4">
      <c r="W386" s="266"/>
      <c r="X386" s="266"/>
      <c r="Y386" s="266"/>
      <c r="Z386" s="266"/>
      <c r="AA386" s="266"/>
    </row>
    <row r="387" spans="23:27" ht="26.25" x14ac:dyDescent="0.4">
      <c r="W387" s="266"/>
      <c r="X387" s="266"/>
      <c r="Y387" s="266"/>
      <c r="Z387" s="266"/>
      <c r="AA387" s="266"/>
    </row>
    <row r="388" spans="23:27" ht="26.25" x14ac:dyDescent="0.4">
      <c r="W388" s="266"/>
      <c r="X388" s="266"/>
      <c r="Y388" s="266"/>
      <c r="Z388" s="266"/>
      <c r="AA388" s="266"/>
    </row>
    <row r="389" spans="23:27" ht="26.25" x14ac:dyDescent="0.4">
      <c r="W389" s="266"/>
      <c r="X389" s="266"/>
      <c r="Y389" s="266"/>
      <c r="Z389" s="266"/>
      <c r="AA389" s="266"/>
    </row>
    <row r="390" spans="23:27" ht="26.25" x14ac:dyDescent="0.4">
      <c r="W390" s="266"/>
      <c r="X390" s="266"/>
      <c r="Y390" s="266"/>
      <c r="Z390" s="266"/>
      <c r="AA390" s="266"/>
    </row>
    <row r="391" spans="23:27" ht="26.25" x14ac:dyDescent="0.4">
      <c r="W391" s="266"/>
      <c r="X391" s="266"/>
      <c r="Y391" s="266"/>
      <c r="Z391" s="266"/>
      <c r="AA391" s="266"/>
    </row>
    <row r="392" spans="23:27" ht="26.25" x14ac:dyDescent="0.4">
      <c r="W392" s="266"/>
      <c r="X392" s="266"/>
      <c r="Y392" s="266"/>
      <c r="Z392" s="266"/>
      <c r="AA392" s="266"/>
    </row>
    <row r="393" spans="23:27" ht="26.25" x14ac:dyDescent="0.4">
      <c r="W393" s="266"/>
      <c r="X393" s="266"/>
      <c r="Y393" s="266"/>
      <c r="Z393" s="266"/>
      <c r="AA393" s="266"/>
    </row>
    <row r="394" spans="23:27" ht="26.25" x14ac:dyDescent="0.4">
      <c r="W394" s="266"/>
      <c r="X394" s="266"/>
      <c r="Y394" s="266"/>
      <c r="Z394" s="266"/>
      <c r="AA394" s="266"/>
    </row>
    <row r="395" spans="23:27" ht="26.25" x14ac:dyDescent="0.4">
      <c r="W395" s="266"/>
      <c r="X395" s="266"/>
      <c r="Y395" s="266"/>
      <c r="Z395" s="266"/>
      <c r="AA395" s="266"/>
    </row>
    <row r="396" spans="23:27" ht="26.25" x14ac:dyDescent="0.4">
      <c r="W396" s="266"/>
      <c r="X396" s="266"/>
      <c r="Y396" s="266"/>
      <c r="Z396" s="266"/>
      <c r="AA396" s="266"/>
    </row>
    <row r="397" spans="23:27" ht="26.25" x14ac:dyDescent="0.4">
      <c r="W397" s="266"/>
      <c r="X397" s="266"/>
      <c r="Y397" s="266"/>
      <c r="Z397" s="266"/>
      <c r="AA397" s="266"/>
    </row>
    <row r="398" spans="23:27" ht="26.25" x14ac:dyDescent="0.4">
      <c r="W398" s="266"/>
      <c r="X398" s="266"/>
      <c r="Y398" s="266"/>
      <c r="Z398" s="266"/>
      <c r="AA398" s="266"/>
    </row>
    <row r="399" spans="23:27" ht="26.25" x14ac:dyDescent="0.4">
      <c r="W399" s="266"/>
      <c r="X399" s="266"/>
      <c r="Y399" s="266"/>
      <c r="Z399" s="266"/>
      <c r="AA399" s="266"/>
    </row>
    <row r="400" spans="23:27" ht="26.25" x14ac:dyDescent="0.4">
      <c r="W400" s="266"/>
      <c r="X400" s="266"/>
      <c r="Y400" s="266"/>
      <c r="Z400" s="266"/>
      <c r="AA400" s="266"/>
    </row>
    <row r="401" spans="23:27" ht="26.25" x14ac:dyDescent="0.4">
      <c r="W401" s="266"/>
      <c r="X401" s="266"/>
      <c r="Y401" s="266"/>
      <c r="Z401" s="266"/>
      <c r="AA401" s="266"/>
    </row>
    <row r="402" spans="23:27" ht="26.25" x14ac:dyDescent="0.4">
      <c r="W402" s="266"/>
      <c r="X402" s="266"/>
      <c r="Y402" s="266"/>
      <c r="Z402" s="266"/>
      <c r="AA402" s="266"/>
    </row>
    <row r="403" spans="23:27" ht="26.25" x14ac:dyDescent="0.4">
      <c r="W403" s="266"/>
      <c r="X403" s="266"/>
      <c r="Y403" s="266"/>
      <c r="Z403" s="266"/>
      <c r="AA403" s="266"/>
    </row>
    <row r="404" spans="23:27" ht="26.25" x14ac:dyDescent="0.4">
      <c r="W404" s="266"/>
      <c r="X404" s="266"/>
      <c r="Y404" s="266"/>
      <c r="Z404" s="266"/>
      <c r="AA404" s="266"/>
    </row>
    <row r="405" spans="23:27" ht="26.25" x14ac:dyDescent="0.4">
      <c r="W405" s="266"/>
      <c r="X405" s="266"/>
      <c r="Y405" s="266"/>
      <c r="Z405" s="266"/>
      <c r="AA405" s="266"/>
    </row>
    <row r="406" spans="23:27" ht="26.25" x14ac:dyDescent="0.4">
      <c r="W406" s="266"/>
      <c r="X406" s="266"/>
      <c r="Y406" s="266"/>
      <c r="Z406" s="266"/>
      <c r="AA406" s="266"/>
    </row>
    <row r="407" spans="23:27" ht="26.25" x14ac:dyDescent="0.4">
      <c r="W407" s="266"/>
      <c r="X407" s="266"/>
      <c r="Y407" s="266"/>
      <c r="Z407" s="266"/>
      <c r="AA407" s="266"/>
    </row>
    <row r="408" spans="23:27" ht="26.25" x14ac:dyDescent="0.4">
      <c r="W408" s="266"/>
      <c r="X408" s="266"/>
      <c r="Y408" s="266"/>
      <c r="Z408" s="266"/>
      <c r="AA408" s="266"/>
    </row>
    <row r="409" spans="23:27" ht="26.25" x14ac:dyDescent="0.4">
      <c r="W409" s="266"/>
      <c r="X409" s="266"/>
      <c r="Y409" s="266"/>
      <c r="Z409" s="266"/>
      <c r="AA409" s="266"/>
    </row>
    <row r="410" spans="23:27" ht="26.25" x14ac:dyDescent="0.4">
      <c r="W410" s="266"/>
      <c r="X410" s="266"/>
      <c r="Y410" s="266"/>
      <c r="Z410" s="266"/>
      <c r="AA410" s="266"/>
    </row>
    <row r="411" spans="23:27" ht="26.25" x14ac:dyDescent="0.4">
      <c r="W411" s="266"/>
      <c r="X411" s="266"/>
      <c r="Y411" s="266"/>
      <c r="Z411" s="266"/>
      <c r="AA411" s="266"/>
    </row>
    <row r="412" spans="23:27" ht="26.25" x14ac:dyDescent="0.4">
      <c r="W412" s="266"/>
      <c r="X412" s="266"/>
      <c r="Y412" s="266"/>
      <c r="Z412" s="266"/>
      <c r="AA412" s="266"/>
    </row>
    <row r="413" spans="23:27" ht="26.25" x14ac:dyDescent="0.4">
      <c r="W413" s="266"/>
      <c r="X413" s="266"/>
      <c r="Y413" s="266"/>
      <c r="Z413" s="266"/>
      <c r="AA413" s="266"/>
    </row>
    <row r="414" spans="23:27" ht="26.25" x14ac:dyDescent="0.4">
      <c r="W414" s="266"/>
      <c r="X414" s="266"/>
      <c r="Y414" s="266"/>
      <c r="Z414" s="266"/>
      <c r="AA414" s="266"/>
    </row>
    <row r="415" spans="23:27" ht="26.25" x14ac:dyDescent="0.4">
      <c r="W415" s="266"/>
      <c r="X415" s="266"/>
      <c r="Y415" s="266"/>
      <c r="Z415" s="266"/>
      <c r="AA415" s="266"/>
    </row>
    <row r="416" spans="23:27" ht="26.25" x14ac:dyDescent="0.4">
      <c r="W416" s="266"/>
      <c r="X416" s="266"/>
      <c r="Y416" s="266"/>
      <c r="Z416" s="266"/>
      <c r="AA416" s="266"/>
    </row>
    <row r="417" spans="23:27" ht="26.25" x14ac:dyDescent="0.4">
      <c r="W417" s="266"/>
      <c r="X417" s="266"/>
      <c r="Y417" s="266"/>
      <c r="Z417" s="266"/>
      <c r="AA417" s="266"/>
    </row>
    <row r="418" spans="23:27" ht="26.25" x14ac:dyDescent="0.4">
      <c r="W418" s="266"/>
      <c r="X418" s="266"/>
      <c r="Y418" s="266"/>
      <c r="Z418" s="266"/>
      <c r="AA418" s="266"/>
    </row>
    <row r="419" spans="23:27" ht="26.25" x14ac:dyDescent="0.4">
      <c r="W419" s="266"/>
      <c r="X419" s="266"/>
      <c r="Y419" s="266"/>
      <c r="Z419" s="266"/>
      <c r="AA419" s="266"/>
    </row>
    <row r="420" spans="23:27" ht="26.25" x14ac:dyDescent="0.4">
      <c r="W420" s="266"/>
      <c r="X420" s="266"/>
      <c r="Y420" s="266"/>
      <c r="Z420" s="266"/>
      <c r="AA420" s="266"/>
    </row>
    <row r="421" spans="23:27" ht="26.25" x14ac:dyDescent="0.4">
      <c r="W421" s="266"/>
      <c r="X421" s="266"/>
      <c r="Y421" s="266"/>
      <c r="Z421" s="266"/>
      <c r="AA421" s="266"/>
    </row>
    <row r="422" spans="23:27" ht="26.25" x14ac:dyDescent="0.4">
      <c r="W422" s="266"/>
      <c r="X422" s="266"/>
      <c r="Y422" s="266"/>
      <c r="Z422" s="266"/>
      <c r="AA422" s="266"/>
    </row>
    <row r="423" spans="23:27" ht="26.25" x14ac:dyDescent="0.4">
      <c r="W423" s="266"/>
      <c r="X423" s="266"/>
      <c r="Y423" s="266"/>
      <c r="Z423" s="266"/>
      <c r="AA423" s="266"/>
    </row>
    <row r="424" spans="23:27" ht="26.25" x14ac:dyDescent="0.4">
      <c r="W424" s="266"/>
      <c r="X424" s="266"/>
      <c r="Y424" s="266"/>
      <c r="Z424" s="266"/>
      <c r="AA424" s="266"/>
    </row>
    <row r="425" spans="23:27" ht="26.25" x14ac:dyDescent="0.4">
      <c r="W425" s="266"/>
      <c r="X425" s="266"/>
      <c r="Y425" s="266"/>
      <c r="Z425" s="266"/>
      <c r="AA425" s="266"/>
    </row>
    <row r="426" spans="23:27" ht="26.25" x14ac:dyDescent="0.4">
      <c r="W426" s="266"/>
      <c r="X426" s="266"/>
      <c r="Y426" s="266"/>
      <c r="Z426" s="266"/>
      <c r="AA426" s="266"/>
    </row>
    <row r="427" spans="23:27" ht="26.25" x14ac:dyDescent="0.4">
      <c r="W427" s="266"/>
      <c r="X427" s="266"/>
      <c r="Y427" s="266"/>
      <c r="Z427" s="266"/>
      <c r="AA427" s="266"/>
    </row>
    <row r="428" spans="23:27" ht="26.25" x14ac:dyDescent="0.4">
      <c r="W428" s="266"/>
      <c r="X428" s="266"/>
      <c r="Y428" s="266"/>
      <c r="Z428" s="266"/>
      <c r="AA428" s="266"/>
    </row>
    <row r="429" spans="23:27" ht="26.25" x14ac:dyDescent="0.4">
      <c r="W429" s="266"/>
      <c r="X429" s="266"/>
      <c r="Y429" s="266"/>
      <c r="Z429" s="266"/>
      <c r="AA429" s="266"/>
    </row>
    <row r="1048527" ht="15" customHeight="1" x14ac:dyDescent="0.25"/>
    <row r="1048575" ht="15" customHeight="1" x14ac:dyDescent="0.25"/>
  </sheetData>
  <mergeCells count="28">
    <mergeCell ref="BH3:BJ3"/>
    <mergeCell ref="BD4:BJ4"/>
    <mergeCell ref="BD2:BK2"/>
    <mergeCell ref="AR5:AT5"/>
    <mergeCell ref="AV5:AX5"/>
    <mergeCell ref="AZ2:BC2"/>
    <mergeCell ref="AZ3:BC3"/>
    <mergeCell ref="AZ4:BC4"/>
    <mergeCell ref="AP4:AY4"/>
    <mergeCell ref="AP2:AY2"/>
    <mergeCell ref="AP3:AY3"/>
    <mergeCell ref="BD3:BF3"/>
    <mergeCell ref="AD2:AL2"/>
    <mergeCell ref="A1:AY1"/>
    <mergeCell ref="AD3:AL3"/>
    <mergeCell ref="AD4:AL4"/>
    <mergeCell ref="A5:B5"/>
    <mergeCell ref="E2:O2"/>
    <mergeCell ref="E3:O3"/>
    <mergeCell ref="E4:O4"/>
    <mergeCell ref="W3:AB3"/>
    <mergeCell ref="W4:AB4"/>
    <mergeCell ref="W2:AB2"/>
    <mergeCell ref="A2:B4"/>
    <mergeCell ref="Q2:U2"/>
    <mergeCell ref="C3:C4"/>
    <mergeCell ref="Q3:U3"/>
    <mergeCell ref="Q4:U4"/>
  </mergeCells>
  <phoneticPr fontId="12" type="noConversion"/>
  <conditionalFormatting sqref="BM6:CX172">
    <cfRule type="cellIs" dxfId="0" priority="1" operator="between">
      <formula>2</formula>
      <formula>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colBreaks count="1" manualBreakCount="1">
    <brk id="63" max="17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1CAF5201C82C43AA4DBD7D4A985E69" ma:contentTypeVersion="12" ma:contentTypeDescription="Creare un nuovo documento." ma:contentTypeScope="" ma:versionID="886bfee22952862de9185c4e1a6ed3f8">
  <xsd:schema xmlns:xsd="http://www.w3.org/2001/XMLSchema" xmlns:xs="http://www.w3.org/2001/XMLSchema" xmlns:p="http://schemas.microsoft.com/office/2006/metadata/properties" xmlns:ns2="ff5a5868-af0a-410c-839e-8d12f9bbae36" xmlns:ns3="4e4aeb4f-2755-45de-8429-e3c3045be2d4" targetNamespace="http://schemas.microsoft.com/office/2006/metadata/properties" ma:root="true" ma:fieldsID="c8d50875894e3090cd5eb825d98895d1" ns2:_="" ns3:_="">
    <xsd:import namespace="ff5a5868-af0a-410c-839e-8d12f9bbae36"/>
    <xsd:import namespace="4e4aeb4f-2755-45de-8429-e3c3045be2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a5868-af0a-410c-839e-8d12f9bbae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aeb4f-2755-45de-8429-e3c3045be2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4aeb4f-2755-45de-8429-e3c3045be2d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2BB352F-0B6D-4FE3-93F6-0498307E40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73865-79EB-45CE-AEB9-8D06E3DB5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a5868-af0a-410c-839e-8d12f9bbae36"/>
    <ds:schemaRef ds:uri="4e4aeb4f-2755-45de-8429-e3c3045be2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B6F937-FABB-4F69-B70B-ECC099CE07E9}">
  <ds:schemaRefs>
    <ds:schemaRef ds:uri="http://schemas.microsoft.com/office/2006/metadata/properties"/>
    <ds:schemaRef ds:uri="http://schemas.microsoft.com/office/infopath/2007/PartnerControls"/>
    <ds:schemaRef ds:uri="4e4aeb4f-2755-45de-8429-e3c3045be2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Calendario afp - 2021.2022</vt:lpstr>
      <vt:lpstr>'Calendario afp - 2021.2022'!Area_stampa</vt:lpstr>
      <vt:lpstr>'Calendario afp - 2021.2022'!Titoli_stampa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CAMILLA LATINI</cp:lastModifiedBy>
  <cp:revision/>
  <dcterms:created xsi:type="dcterms:W3CDTF">2020-11-30T10:14:33Z</dcterms:created>
  <dcterms:modified xsi:type="dcterms:W3CDTF">2022-05-23T10:08:50Z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0x010100B21CAF5201C82C43AA4DBD7D4A985E69</vt:lpwstr>
  </property>
  <property fmtid="{D5CDD505-2E9C-101B-9397-08002B2CF9AE}" pid="3" name="ComplianceAssetId">
    <vt:lpwstr/>
  </property>
</Properties>
</file>