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pm-my.sharepoint.com/personal/p024361_staff_univpm_it/Documents/Download/"/>
    </mc:Choice>
  </mc:AlternateContent>
  <xr:revisionPtr revIDLastSave="1564" documentId="8_{9B9A98AF-7C97-4C6B-92EC-00588AC952E6}" xr6:coauthVersionLast="47" xr6:coauthVersionMax="47" xr10:uidLastSave="{351C7E33-473A-48F1-93A7-FDCF1F61E4DC}"/>
  <bookViews>
    <workbookView xWindow="28680" yWindow="-120" windowWidth="29040" windowHeight="15720" activeTab="2" xr2:uid="{00000000-000D-0000-FFFF-FFFF00000000}"/>
  </bookViews>
  <sheets>
    <sheet name="GROUPS" sheetId="14" r:id="rId1"/>
    <sheet name="3rd ay 24-25 PTA TIMETABLE" sheetId="8" r:id="rId2"/>
    <sheet name="PRELIEVI" sheetId="12" r:id="rId3"/>
    <sheet name="BLSD" sheetId="13" r:id="rId4"/>
  </sheets>
  <definedNames>
    <definedName name="_xlnm._FilterDatabase" localSheetId="0" hidden="1">GROUPS!$A$1:$B$68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Y49" i="8" l="1"/>
  <c r="BZ49" i="8"/>
  <c r="CA49" i="8"/>
  <c r="CB49" i="8"/>
  <c r="CC49" i="8"/>
  <c r="CD49" i="8"/>
  <c r="CE49" i="8"/>
  <c r="CF49" i="8"/>
  <c r="CG49" i="8"/>
  <c r="CH49" i="8"/>
  <c r="CI49" i="8"/>
  <c r="CJ49" i="8"/>
  <c r="CK49" i="8"/>
  <c r="CL49" i="8"/>
  <c r="CM49" i="8"/>
  <c r="CN49" i="8"/>
  <c r="CO49" i="8"/>
  <c r="CP49" i="8"/>
  <c r="CQ49" i="8"/>
  <c r="CR49" i="8"/>
  <c r="CS49" i="8"/>
  <c r="CT49" i="8"/>
  <c r="CU49" i="8"/>
  <c r="CV49" i="8"/>
  <c r="CW49" i="8"/>
  <c r="CX49" i="8"/>
  <c r="CY49" i="8"/>
  <c r="CZ49" i="8"/>
  <c r="DA49" i="8"/>
  <c r="DB49" i="8"/>
  <c r="DC49" i="8"/>
  <c r="DD49" i="8"/>
  <c r="DE49" i="8"/>
  <c r="DF49" i="8"/>
  <c r="DG49" i="8"/>
  <c r="DH49" i="8"/>
  <c r="DI49" i="8"/>
  <c r="DJ49" i="8"/>
  <c r="DK49" i="8"/>
  <c r="DL49" i="8"/>
  <c r="DM49" i="8"/>
  <c r="DN49" i="8"/>
  <c r="DO49" i="8"/>
  <c r="DP49" i="8"/>
  <c r="DQ49" i="8"/>
  <c r="DR49" i="8"/>
  <c r="DS49" i="8"/>
  <c r="DT49" i="8"/>
  <c r="DU49" i="8"/>
  <c r="DV49" i="8"/>
  <c r="DW49" i="8"/>
  <c r="DX49" i="8"/>
  <c r="DY49" i="8"/>
  <c r="DZ49" i="8"/>
  <c r="EA49" i="8"/>
  <c r="EB49" i="8"/>
  <c r="EC49" i="8"/>
  <c r="ED49" i="8"/>
  <c r="EE49" i="8"/>
  <c r="EF49" i="8"/>
  <c r="EG49" i="8"/>
  <c r="EH49" i="8"/>
  <c r="EI49" i="8"/>
  <c r="EJ49" i="8"/>
  <c r="EK49" i="8"/>
  <c r="EL49" i="8"/>
  <c r="EM49" i="8"/>
  <c r="EN49" i="8"/>
  <c r="EO49" i="8"/>
  <c r="BY51" i="8"/>
  <c r="BZ51" i="8"/>
  <c r="CA51" i="8"/>
  <c r="CB51" i="8"/>
  <c r="CC51" i="8"/>
  <c r="CD51" i="8"/>
  <c r="CE51" i="8"/>
  <c r="CF51" i="8"/>
  <c r="CG51" i="8"/>
  <c r="CH51" i="8"/>
  <c r="CI51" i="8"/>
  <c r="CJ51" i="8"/>
  <c r="CK51" i="8"/>
  <c r="CL51" i="8"/>
  <c r="CM51" i="8"/>
  <c r="CN51" i="8"/>
  <c r="CO51" i="8"/>
  <c r="CP51" i="8"/>
  <c r="CQ51" i="8"/>
  <c r="CR51" i="8"/>
  <c r="CS51" i="8"/>
  <c r="CT51" i="8"/>
  <c r="CU51" i="8"/>
  <c r="CV51" i="8"/>
  <c r="CW51" i="8"/>
  <c r="CX51" i="8"/>
  <c r="CY51" i="8"/>
  <c r="CZ51" i="8"/>
  <c r="DA51" i="8"/>
  <c r="DB51" i="8"/>
  <c r="DC51" i="8"/>
  <c r="DD51" i="8"/>
  <c r="DE51" i="8"/>
  <c r="DF51" i="8"/>
  <c r="DG51" i="8"/>
  <c r="DH51" i="8"/>
  <c r="DI51" i="8"/>
  <c r="DJ51" i="8"/>
  <c r="DK51" i="8"/>
  <c r="DL51" i="8"/>
  <c r="DM51" i="8"/>
  <c r="DN51" i="8"/>
  <c r="DO51" i="8"/>
  <c r="DP51" i="8"/>
  <c r="DQ51" i="8"/>
  <c r="DR51" i="8"/>
  <c r="DS51" i="8"/>
  <c r="DT51" i="8"/>
  <c r="DU51" i="8"/>
  <c r="DV51" i="8"/>
  <c r="DW51" i="8"/>
  <c r="DX51" i="8"/>
  <c r="DY51" i="8"/>
  <c r="DZ51" i="8"/>
  <c r="EA51" i="8"/>
  <c r="EB51" i="8"/>
  <c r="EC51" i="8"/>
  <c r="ED51" i="8"/>
  <c r="EE51" i="8"/>
  <c r="EF51" i="8"/>
  <c r="EG51" i="8"/>
  <c r="EH51" i="8"/>
  <c r="EI51" i="8"/>
  <c r="EJ51" i="8"/>
  <c r="EK51" i="8"/>
  <c r="EL51" i="8"/>
  <c r="EM51" i="8"/>
  <c r="EN51" i="8"/>
  <c r="EO51" i="8"/>
  <c r="BY55" i="8"/>
  <c r="BZ55" i="8"/>
  <c r="CA55" i="8"/>
  <c r="CB55" i="8"/>
  <c r="CC55" i="8"/>
  <c r="CD55" i="8"/>
  <c r="CE55" i="8"/>
  <c r="CF55" i="8"/>
  <c r="CG55" i="8"/>
  <c r="CH55" i="8"/>
  <c r="CI55" i="8"/>
  <c r="CJ55" i="8"/>
  <c r="CK55" i="8"/>
  <c r="CL55" i="8"/>
  <c r="CM55" i="8"/>
  <c r="CN55" i="8"/>
  <c r="CO55" i="8"/>
  <c r="CP55" i="8"/>
  <c r="CQ55" i="8"/>
  <c r="CR55" i="8"/>
  <c r="CS55" i="8"/>
  <c r="CT55" i="8"/>
  <c r="CU55" i="8"/>
  <c r="CV55" i="8"/>
  <c r="CW55" i="8"/>
  <c r="CX55" i="8"/>
  <c r="CY55" i="8"/>
  <c r="CZ55" i="8"/>
  <c r="DA55" i="8"/>
  <c r="DB55" i="8"/>
  <c r="DC55" i="8"/>
  <c r="DD55" i="8"/>
  <c r="DE55" i="8"/>
  <c r="DF55" i="8"/>
  <c r="DG55" i="8"/>
  <c r="DH55" i="8"/>
  <c r="DI55" i="8"/>
  <c r="DJ55" i="8"/>
  <c r="DK55" i="8"/>
  <c r="DL55" i="8"/>
  <c r="DM55" i="8"/>
  <c r="DN55" i="8"/>
  <c r="DO55" i="8"/>
  <c r="DP55" i="8"/>
  <c r="DQ55" i="8"/>
  <c r="DR55" i="8"/>
  <c r="DS55" i="8"/>
  <c r="DT55" i="8"/>
  <c r="DU55" i="8"/>
  <c r="DV55" i="8"/>
  <c r="DW55" i="8"/>
  <c r="DX55" i="8"/>
  <c r="DY55" i="8"/>
  <c r="DZ55" i="8"/>
  <c r="EA55" i="8"/>
  <c r="EB55" i="8"/>
  <c r="EC55" i="8"/>
  <c r="ED55" i="8"/>
  <c r="EE55" i="8"/>
  <c r="EF55" i="8"/>
  <c r="EG55" i="8"/>
  <c r="EH55" i="8"/>
  <c r="EI55" i="8"/>
  <c r="EJ55" i="8"/>
  <c r="EK55" i="8"/>
  <c r="EL55" i="8"/>
  <c r="EM55" i="8"/>
  <c r="EN55" i="8"/>
  <c r="EO55" i="8"/>
  <c r="BY57" i="8"/>
  <c r="BZ57" i="8"/>
  <c r="CA57" i="8"/>
  <c r="CB57" i="8"/>
  <c r="CC57" i="8"/>
  <c r="CD57" i="8"/>
  <c r="CE57" i="8"/>
  <c r="CF57" i="8"/>
  <c r="CG57" i="8"/>
  <c r="CH57" i="8"/>
  <c r="CI57" i="8"/>
  <c r="CJ57" i="8"/>
  <c r="CK57" i="8"/>
  <c r="CL57" i="8"/>
  <c r="CM57" i="8"/>
  <c r="CN57" i="8"/>
  <c r="CO57" i="8"/>
  <c r="CP57" i="8"/>
  <c r="CQ57" i="8"/>
  <c r="CR57" i="8"/>
  <c r="CS57" i="8"/>
  <c r="CT57" i="8"/>
  <c r="CU57" i="8"/>
  <c r="CV57" i="8"/>
  <c r="CW57" i="8"/>
  <c r="CX57" i="8"/>
  <c r="CY57" i="8"/>
  <c r="CZ57" i="8"/>
  <c r="DA57" i="8"/>
  <c r="DB57" i="8"/>
  <c r="DC57" i="8"/>
  <c r="DD57" i="8"/>
  <c r="DE57" i="8"/>
  <c r="DF57" i="8"/>
  <c r="DG57" i="8"/>
  <c r="DH57" i="8"/>
  <c r="DI57" i="8"/>
  <c r="DJ57" i="8"/>
  <c r="DK57" i="8"/>
  <c r="DL57" i="8"/>
  <c r="DM57" i="8"/>
  <c r="DN57" i="8"/>
  <c r="DO57" i="8"/>
  <c r="DP57" i="8"/>
  <c r="DQ57" i="8"/>
  <c r="DR57" i="8"/>
  <c r="DS57" i="8"/>
  <c r="DT57" i="8"/>
  <c r="DU57" i="8"/>
  <c r="DV57" i="8"/>
  <c r="DW57" i="8"/>
  <c r="DX57" i="8"/>
  <c r="DY57" i="8"/>
  <c r="DZ57" i="8"/>
  <c r="EA57" i="8"/>
  <c r="EB57" i="8"/>
  <c r="EC57" i="8"/>
  <c r="ED57" i="8"/>
  <c r="EE57" i="8"/>
  <c r="EF57" i="8"/>
  <c r="EG57" i="8"/>
  <c r="EH57" i="8"/>
  <c r="EI57" i="8"/>
  <c r="EJ57" i="8"/>
  <c r="EK57" i="8"/>
  <c r="EL57" i="8"/>
  <c r="EM57" i="8"/>
  <c r="EN57" i="8"/>
  <c r="EO57" i="8"/>
  <c r="BY69" i="8"/>
  <c r="BZ69" i="8"/>
  <c r="CA69" i="8"/>
  <c r="CB69" i="8"/>
  <c r="CC69" i="8"/>
  <c r="CD69" i="8"/>
  <c r="CE69" i="8"/>
  <c r="CF69" i="8"/>
  <c r="CG69" i="8"/>
  <c r="CH69" i="8"/>
  <c r="CI69" i="8"/>
  <c r="CJ69" i="8"/>
  <c r="CK69" i="8"/>
  <c r="CL69" i="8"/>
  <c r="CM69" i="8"/>
  <c r="CN69" i="8"/>
  <c r="CO69" i="8"/>
  <c r="CP69" i="8"/>
  <c r="CQ69" i="8"/>
  <c r="CR69" i="8"/>
  <c r="CS69" i="8"/>
  <c r="CT69" i="8"/>
  <c r="CU69" i="8"/>
  <c r="CV69" i="8"/>
  <c r="CW69" i="8"/>
  <c r="CX69" i="8"/>
  <c r="CY69" i="8"/>
  <c r="CZ69" i="8"/>
  <c r="DA69" i="8"/>
  <c r="DB69" i="8"/>
  <c r="DC69" i="8"/>
  <c r="DD69" i="8"/>
  <c r="DE69" i="8"/>
  <c r="DF69" i="8"/>
  <c r="DG69" i="8"/>
  <c r="DH69" i="8"/>
  <c r="DI69" i="8"/>
  <c r="DJ69" i="8"/>
  <c r="DK69" i="8"/>
  <c r="DL69" i="8"/>
  <c r="DM69" i="8"/>
  <c r="DN69" i="8"/>
  <c r="DO69" i="8"/>
  <c r="DP69" i="8"/>
  <c r="DQ69" i="8"/>
  <c r="DR69" i="8"/>
  <c r="DS69" i="8"/>
  <c r="DT69" i="8"/>
  <c r="DU69" i="8"/>
  <c r="DV69" i="8"/>
  <c r="DW69" i="8"/>
  <c r="DX69" i="8"/>
  <c r="DY69" i="8"/>
  <c r="DZ69" i="8"/>
  <c r="EA69" i="8"/>
  <c r="EB69" i="8"/>
  <c r="EC69" i="8"/>
  <c r="ED69" i="8"/>
  <c r="EE69" i="8"/>
  <c r="EF69" i="8"/>
  <c r="EG69" i="8"/>
  <c r="EH69" i="8"/>
  <c r="EI69" i="8"/>
  <c r="EJ69" i="8"/>
  <c r="EK69" i="8"/>
  <c r="EL69" i="8"/>
  <c r="EM69" i="8"/>
  <c r="EN69" i="8"/>
  <c r="EO69" i="8"/>
  <c r="BY70" i="8"/>
  <c r="BZ70" i="8"/>
  <c r="CA70" i="8"/>
  <c r="CB70" i="8"/>
  <c r="CC70" i="8"/>
  <c r="CD70" i="8"/>
  <c r="CE70" i="8"/>
  <c r="CF70" i="8"/>
  <c r="CG70" i="8"/>
  <c r="CH70" i="8"/>
  <c r="CI70" i="8"/>
  <c r="CJ70" i="8"/>
  <c r="CK70" i="8"/>
  <c r="CL70" i="8"/>
  <c r="CM70" i="8"/>
  <c r="CN70" i="8"/>
  <c r="CO70" i="8"/>
  <c r="CP70" i="8"/>
  <c r="CQ70" i="8"/>
  <c r="CR70" i="8"/>
  <c r="CS70" i="8"/>
  <c r="CT70" i="8"/>
  <c r="CU70" i="8"/>
  <c r="CV70" i="8"/>
  <c r="CW70" i="8"/>
  <c r="CX70" i="8"/>
  <c r="CY70" i="8"/>
  <c r="CZ70" i="8"/>
  <c r="DA70" i="8"/>
  <c r="DB70" i="8"/>
  <c r="DC70" i="8"/>
  <c r="DD70" i="8"/>
  <c r="DE70" i="8"/>
  <c r="DF70" i="8"/>
  <c r="DG70" i="8"/>
  <c r="DH70" i="8"/>
  <c r="DI70" i="8"/>
  <c r="DJ70" i="8"/>
  <c r="DK70" i="8"/>
  <c r="DL70" i="8"/>
  <c r="DM70" i="8"/>
  <c r="DN70" i="8"/>
  <c r="DO70" i="8"/>
  <c r="DP70" i="8"/>
  <c r="DQ70" i="8"/>
  <c r="DR70" i="8"/>
  <c r="DS70" i="8"/>
  <c r="DT70" i="8"/>
  <c r="DU70" i="8"/>
  <c r="DV70" i="8"/>
  <c r="DW70" i="8"/>
  <c r="DX70" i="8"/>
  <c r="DY70" i="8"/>
  <c r="DZ70" i="8"/>
  <c r="EA70" i="8"/>
  <c r="EB70" i="8"/>
  <c r="EC70" i="8"/>
  <c r="ED70" i="8"/>
  <c r="EE70" i="8"/>
  <c r="EF70" i="8"/>
  <c r="EG70" i="8"/>
  <c r="EH70" i="8"/>
  <c r="EI70" i="8"/>
  <c r="EJ70" i="8"/>
  <c r="EK70" i="8"/>
  <c r="EL70" i="8"/>
  <c r="EM70" i="8"/>
  <c r="EN70" i="8"/>
  <c r="EO70" i="8"/>
  <c r="BY71" i="8"/>
  <c r="BZ71" i="8"/>
  <c r="CA71" i="8"/>
  <c r="CB71" i="8"/>
  <c r="CC71" i="8"/>
  <c r="CD71" i="8"/>
  <c r="CE71" i="8"/>
  <c r="CF71" i="8"/>
  <c r="CG71" i="8"/>
  <c r="CH71" i="8"/>
  <c r="CI71" i="8"/>
  <c r="CJ71" i="8"/>
  <c r="CK71" i="8"/>
  <c r="CL71" i="8"/>
  <c r="CM71" i="8"/>
  <c r="CN71" i="8"/>
  <c r="CO71" i="8"/>
  <c r="CP71" i="8"/>
  <c r="CQ71" i="8"/>
  <c r="CR71" i="8"/>
  <c r="CS71" i="8"/>
  <c r="CT71" i="8"/>
  <c r="CU71" i="8"/>
  <c r="CV71" i="8"/>
  <c r="CW71" i="8"/>
  <c r="CX71" i="8"/>
  <c r="CY71" i="8"/>
  <c r="CZ71" i="8"/>
  <c r="DA71" i="8"/>
  <c r="DB71" i="8"/>
  <c r="DC71" i="8"/>
  <c r="DD71" i="8"/>
  <c r="DE71" i="8"/>
  <c r="DF71" i="8"/>
  <c r="DG71" i="8"/>
  <c r="DH71" i="8"/>
  <c r="DI71" i="8"/>
  <c r="DJ71" i="8"/>
  <c r="DK71" i="8"/>
  <c r="DL71" i="8"/>
  <c r="DM71" i="8"/>
  <c r="DN71" i="8"/>
  <c r="DO71" i="8"/>
  <c r="DP71" i="8"/>
  <c r="DQ71" i="8"/>
  <c r="DR71" i="8"/>
  <c r="DS71" i="8"/>
  <c r="DT71" i="8"/>
  <c r="DU71" i="8"/>
  <c r="DV71" i="8"/>
  <c r="DW71" i="8"/>
  <c r="DX71" i="8"/>
  <c r="DY71" i="8"/>
  <c r="DZ71" i="8"/>
  <c r="EA71" i="8"/>
  <c r="EB71" i="8"/>
  <c r="EC71" i="8"/>
  <c r="ED71" i="8"/>
  <c r="EE71" i="8"/>
  <c r="EF71" i="8"/>
  <c r="EG71" i="8"/>
  <c r="EH71" i="8"/>
  <c r="EI71" i="8"/>
  <c r="EJ71" i="8"/>
  <c r="EK71" i="8"/>
  <c r="EL71" i="8"/>
  <c r="EM71" i="8"/>
  <c r="EN71" i="8"/>
  <c r="EO71" i="8"/>
  <c r="BY72" i="8"/>
  <c r="BZ72" i="8"/>
  <c r="CA72" i="8"/>
  <c r="CB72" i="8"/>
  <c r="CC72" i="8"/>
  <c r="CD72" i="8"/>
  <c r="CE72" i="8"/>
  <c r="CF72" i="8"/>
  <c r="CG72" i="8"/>
  <c r="CH72" i="8"/>
  <c r="CI72" i="8"/>
  <c r="CJ72" i="8"/>
  <c r="CK72" i="8"/>
  <c r="CL72" i="8"/>
  <c r="CM72" i="8"/>
  <c r="CN72" i="8"/>
  <c r="CO72" i="8"/>
  <c r="CP72" i="8"/>
  <c r="CQ72" i="8"/>
  <c r="CR72" i="8"/>
  <c r="CS72" i="8"/>
  <c r="CT72" i="8"/>
  <c r="CU72" i="8"/>
  <c r="CV72" i="8"/>
  <c r="CW72" i="8"/>
  <c r="CX72" i="8"/>
  <c r="CY72" i="8"/>
  <c r="CZ72" i="8"/>
  <c r="DA72" i="8"/>
  <c r="DB72" i="8"/>
  <c r="DC72" i="8"/>
  <c r="DD72" i="8"/>
  <c r="DE72" i="8"/>
  <c r="DF72" i="8"/>
  <c r="DG72" i="8"/>
  <c r="DH72" i="8"/>
  <c r="DI72" i="8"/>
  <c r="DJ72" i="8"/>
  <c r="DK72" i="8"/>
  <c r="DL72" i="8"/>
  <c r="DM72" i="8"/>
  <c r="DN72" i="8"/>
  <c r="DO72" i="8"/>
  <c r="DP72" i="8"/>
  <c r="DQ72" i="8"/>
  <c r="DR72" i="8"/>
  <c r="DS72" i="8"/>
  <c r="DT72" i="8"/>
  <c r="DU72" i="8"/>
  <c r="DV72" i="8"/>
  <c r="DW72" i="8"/>
  <c r="DX72" i="8"/>
  <c r="DY72" i="8"/>
  <c r="DZ72" i="8"/>
  <c r="EA72" i="8"/>
  <c r="EB72" i="8"/>
  <c r="EC72" i="8"/>
  <c r="ED72" i="8"/>
  <c r="EE72" i="8"/>
  <c r="EF72" i="8"/>
  <c r="EG72" i="8"/>
  <c r="EH72" i="8"/>
  <c r="EI72" i="8"/>
  <c r="EJ72" i="8"/>
  <c r="EK72" i="8"/>
  <c r="EL72" i="8"/>
  <c r="EM72" i="8"/>
  <c r="EN72" i="8"/>
  <c r="EO72" i="8"/>
  <c r="BY73" i="8"/>
  <c r="BZ73" i="8"/>
  <c r="CA73" i="8"/>
  <c r="CB73" i="8"/>
  <c r="CC73" i="8"/>
  <c r="CD73" i="8"/>
  <c r="CE73" i="8"/>
  <c r="CF73" i="8"/>
  <c r="CG73" i="8"/>
  <c r="CH73" i="8"/>
  <c r="CI73" i="8"/>
  <c r="CJ73" i="8"/>
  <c r="CK73" i="8"/>
  <c r="CL73" i="8"/>
  <c r="CM73" i="8"/>
  <c r="CN73" i="8"/>
  <c r="CO73" i="8"/>
  <c r="CP73" i="8"/>
  <c r="CQ73" i="8"/>
  <c r="CR73" i="8"/>
  <c r="CS73" i="8"/>
  <c r="CT73" i="8"/>
  <c r="CU73" i="8"/>
  <c r="CV73" i="8"/>
  <c r="CW73" i="8"/>
  <c r="CX73" i="8"/>
  <c r="CY73" i="8"/>
  <c r="CZ73" i="8"/>
  <c r="DA73" i="8"/>
  <c r="DB73" i="8"/>
  <c r="DC73" i="8"/>
  <c r="DD73" i="8"/>
  <c r="DE73" i="8"/>
  <c r="DF73" i="8"/>
  <c r="DG73" i="8"/>
  <c r="DH73" i="8"/>
  <c r="DI73" i="8"/>
  <c r="DJ73" i="8"/>
  <c r="DK73" i="8"/>
  <c r="DL73" i="8"/>
  <c r="DM73" i="8"/>
  <c r="DN73" i="8"/>
  <c r="DO73" i="8"/>
  <c r="DP73" i="8"/>
  <c r="DQ73" i="8"/>
  <c r="DR73" i="8"/>
  <c r="DS73" i="8"/>
  <c r="DT73" i="8"/>
  <c r="DU73" i="8"/>
  <c r="DV73" i="8"/>
  <c r="DW73" i="8"/>
  <c r="DX73" i="8"/>
  <c r="DY73" i="8"/>
  <c r="DZ73" i="8"/>
  <c r="EA73" i="8"/>
  <c r="EB73" i="8"/>
  <c r="EC73" i="8"/>
  <c r="ED73" i="8"/>
  <c r="EE73" i="8"/>
  <c r="EF73" i="8"/>
  <c r="EG73" i="8"/>
  <c r="EH73" i="8"/>
  <c r="EI73" i="8"/>
  <c r="EJ73" i="8"/>
  <c r="EK73" i="8"/>
  <c r="EL73" i="8"/>
  <c r="EM73" i="8"/>
  <c r="EN73" i="8"/>
  <c r="EO73" i="8"/>
  <c r="BY74" i="8"/>
  <c r="BZ74" i="8"/>
  <c r="CA74" i="8"/>
  <c r="CB74" i="8"/>
  <c r="CC74" i="8"/>
  <c r="CD74" i="8"/>
  <c r="CE74" i="8"/>
  <c r="CF74" i="8"/>
  <c r="CG74" i="8"/>
  <c r="CH74" i="8"/>
  <c r="CI74" i="8"/>
  <c r="CJ74" i="8"/>
  <c r="CK74" i="8"/>
  <c r="CL74" i="8"/>
  <c r="CM74" i="8"/>
  <c r="CN74" i="8"/>
  <c r="CO74" i="8"/>
  <c r="CP74" i="8"/>
  <c r="CQ74" i="8"/>
  <c r="CR74" i="8"/>
  <c r="CS74" i="8"/>
  <c r="CT74" i="8"/>
  <c r="CU74" i="8"/>
  <c r="CV74" i="8"/>
  <c r="CW74" i="8"/>
  <c r="CX74" i="8"/>
  <c r="CY74" i="8"/>
  <c r="CZ74" i="8"/>
  <c r="DA74" i="8"/>
  <c r="DB74" i="8"/>
  <c r="DC74" i="8"/>
  <c r="DD74" i="8"/>
  <c r="DE74" i="8"/>
  <c r="DF74" i="8"/>
  <c r="DG74" i="8"/>
  <c r="DH74" i="8"/>
  <c r="DI74" i="8"/>
  <c r="DJ74" i="8"/>
  <c r="DK74" i="8"/>
  <c r="DL74" i="8"/>
  <c r="DM74" i="8"/>
  <c r="DN74" i="8"/>
  <c r="DO74" i="8"/>
  <c r="DP74" i="8"/>
  <c r="DQ74" i="8"/>
  <c r="DR74" i="8"/>
  <c r="DS74" i="8"/>
  <c r="DT74" i="8"/>
  <c r="DU74" i="8"/>
  <c r="DV74" i="8"/>
  <c r="DW74" i="8"/>
  <c r="DX74" i="8"/>
  <c r="DY74" i="8"/>
  <c r="DZ74" i="8"/>
  <c r="EA74" i="8"/>
  <c r="EB74" i="8"/>
  <c r="EC74" i="8"/>
  <c r="ED74" i="8"/>
  <c r="EE74" i="8"/>
  <c r="EF74" i="8"/>
  <c r="EG74" i="8"/>
  <c r="EH74" i="8"/>
  <c r="EI74" i="8"/>
  <c r="EJ74" i="8"/>
  <c r="EK74" i="8"/>
  <c r="EL74" i="8"/>
  <c r="EM74" i="8"/>
  <c r="EN74" i="8"/>
  <c r="EO74" i="8"/>
  <c r="BY75" i="8"/>
  <c r="BZ75" i="8"/>
  <c r="CA75" i="8"/>
  <c r="CB75" i="8"/>
  <c r="CC75" i="8"/>
  <c r="CD75" i="8"/>
  <c r="CE75" i="8"/>
  <c r="CF75" i="8"/>
  <c r="CG75" i="8"/>
  <c r="CH75" i="8"/>
  <c r="CI75" i="8"/>
  <c r="CJ75" i="8"/>
  <c r="CK75" i="8"/>
  <c r="CL75" i="8"/>
  <c r="CM75" i="8"/>
  <c r="CN75" i="8"/>
  <c r="CO75" i="8"/>
  <c r="CP75" i="8"/>
  <c r="CQ75" i="8"/>
  <c r="CR75" i="8"/>
  <c r="CS75" i="8"/>
  <c r="CT75" i="8"/>
  <c r="CU75" i="8"/>
  <c r="CV75" i="8"/>
  <c r="CW75" i="8"/>
  <c r="CX75" i="8"/>
  <c r="CY75" i="8"/>
  <c r="CZ75" i="8"/>
  <c r="DA75" i="8"/>
  <c r="DB75" i="8"/>
  <c r="DC75" i="8"/>
  <c r="DD75" i="8"/>
  <c r="DE75" i="8"/>
  <c r="DF75" i="8"/>
  <c r="DG75" i="8"/>
  <c r="DH75" i="8"/>
  <c r="DI75" i="8"/>
  <c r="DJ75" i="8"/>
  <c r="DK75" i="8"/>
  <c r="DL75" i="8"/>
  <c r="DM75" i="8"/>
  <c r="DN75" i="8"/>
  <c r="DO75" i="8"/>
  <c r="DP75" i="8"/>
  <c r="DQ75" i="8"/>
  <c r="DR75" i="8"/>
  <c r="DS75" i="8"/>
  <c r="DT75" i="8"/>
  <c r="DU75" i="8"/>
  <c r="DV75" i="8"/>
  <c r="DW75" i="8"/>
  <c r="DX75" i="8"/>
  <c r="DY75" i="8"/>
  <c r="DZ75" i="8"/>
  <c r="EA75" i="8"/>
  <c r="EB75" i="8"/>
  <c r="EC75" i="8"/>
  <c r="ED75" i="8"/>
  <c r="EE75" i="8"/>
  <c r="EF75" i="8"/>
  <c r="EG75" i="8"/>
  <c r="EH75" i="8"/>
  <c r="EI75" i="8"/>
  <c r="EJ75" i="8"/>
  <c r="EK75" i="8"/>
  <c r="EL75" i="8"/>
  <c r="EM75" i="8"/>
  <c r="EN75" i="8"/>
  <c r="EO75" i="8"/>
  <c r="BY76" i="8"/>
  <c r="BZ76" i="8"/>
  <c r="CA76" i="8"/>
  <c r="CB76" i="8"/>
  <c r="CC76" i="8"/>
  <c r="CD76" i="8"/>
  <c r="CE76" i="8"/>
  <c r="CF76" i="8"/>
  <c r="CG76" i="8"/>
  <c r="CH76" i="8"/>
  <c r="CI76" i="8"/>
  <c r="CJ76" i="8"/>
  <c r="CK76" i="8"/>
  <c r="CL76" i="8"/>
  <c r="CM76" i="8"/>
  <c r="CN76" i="8"/>
  <c r="CO76" i="8"/>
  <c r="CP76" i="8"/>
  <c r="CQ76" i="8"/>
  <c r="CR76" i="8"/>
  <c r="CS76" i="8"/>
  <c r="CT76" i="8"/>
  <c r="CU76" i="8"/>
  <c r="CV76" i="8"/>
  <c r="CW76" i="8"/>
  <c r="CX76" i="8"/>
  <c r="CY76" i="8"/>
  <c r="CZ76" i="8"/>
  <c r="DA76" i="8"/>
  <c r="DB76" i="8"/>
  <c r="DC76" i="8"/>
  <c r="DD76" i="8"/>
  <c r="DE76" i="8"/>
  <c r="DF76" i="8"/>
  <c r="DG76" i="8"/>
  <c r="DH76" i="8"/>
  <c r="DI76" i="8"/>
  <c r="DJ76" i="8"/>
  <c r="DK76" i="8"/>
  <c r="DL76" i="8"/>
  <c r="DM76" i="8"/>
  <c r="DN76" i="8"/>
  <c r="DO76" i="8"/>
  <c r="DP76" i="8"/>
  <c r="DQ76" i="8"/>
  <c r="DR76" i="8"/>
  <c r="DS76" i="8"/>
  <c r="DT76" i="8"/>
  <c r="DU76" i="8"/>
  <c r="DV76" i="8"/>
  <c r="DW76" i="8"/>
  <c r="DX76" i="8"/>
  <c r="DY76" i="8"/>
  <c r="DZ76" i="8"/>
  <c r="EA76" i="8"/>
  <c r="EB76" i="8"/>
  <c r="EC76" i="8"/>
  <c r="ED76" i="8"/>
  <c r="EE76" i="8"/>
  <c r="EF76" i="8"/>
  <c r="EG76" i="8"/>
  <c r="EH76" i="8"/>
  <c r="EI76" i="8"/>
  <c r="EJ76" i="8"/>
  <c r="EK76" i="8"/>
  <c r="EL76" i="8"/>
  <c r="EM76" i="8"/>
  <c r="EN76" i="8"/>
  <c r="EO76" i="8"/>
  <c r="BY77" i="8"/>
  <c r="BZ77" i="8"/>
  <c r="CA77" i="8"/>
  <c r="CB77" i="8"/>
  <c r="CC77" i="8"/>
  <c r="CD77" i="8"/>
  <c r="CE77" i="8"/>
  <c r="CF77" i="8"/>
  <c r="CG77" i="8"/>
  <c r="CH77" i="8"/>
  <c r="CI77" i="8"/>
  <c r="CJ77" i="8"/>
  <c r="CK77" i="8"/>
  <c r="CL77" i="8"/>
  <c r="CM77" i="8"/>
  <c r="CN77" i="8"/>
  <c r="CO77" i="8"/>
  <c r="CP77" i="8"/>
  <c r="CQ77" i="8"/>
  <c r="CR77" i="8"/>
  <c r="CS77" i="8"/>
  <c r="CT77" i="8"/>
  <c r="CU77" i="8"/>
  <c r="CV77" i="8"/>
  <c r="CW77" i="8"/>
  <c r="CX77" i="8"/>
  <c r="CY77" i="8"/>
  <c r="CZ77" i="8"/>
  <c r="DA77" i="8"/>
  <c r="DB77" i="8"/>
  <c r="DC77" i="8"/>
  <c r="DD77" i="8"/>
  <c r="DE77" i="8"/>
  <c r="DF77" i="8"/>
  <c r="DG77" i="8"/>
  <c r="DH77" i="8"/>
  <c r="DI77" i="8"/>
  <c r="DJ77" i="8"/>
  <c r="DK77" i="8"/>
  <c r="DL77" i="8"/>
  <c r="DM77" i="8"/>
  <c r="DN77" i="8"/>
  <c r="DO77" i="8"/>
  <c r="DP77" i="8"/>
  <c r="DQ77" i="8"/>
  <c r="DR77" i="8"/>
  <c r="DS77" i="8"/>
  <c r="DT77" i="8"/>
  <c r="DU77" i="8"/>
  <c r="DV77" i="8"/>
  <c r="DW77" i="8"/>
  <c r="DX77" i="8"/>
  <c r="DY77" i="8"/>
  <c r="DZ77" i="8"/>
  <c r="EA77" i="8"/>
  <c r="EB77" i="8"/>
  <c r="EC77" i="8"/>
  <c r="ED77" i="8"/>
  <c r="EE77" i="8"/>
  <c r="EF77" i="8"/>
  <c r="EG77" i="8"/>
  <c r="EH77" i="8"/>
  <c r="EI77" i="8"/>
  <c r="EJ77" i="8"/>
  <c r="EK77" i="8"/>
  <c r="EL77" i="8"/>
  <c r="EM77" i="8"/>
  <c r="EN77" i="8"/>
  <c r="EO77" i="8"/>
  <c r="BY78" i="8"/>
  <c r="BZ78" i="8"/>
  <c r="CA78" i="8"/>
  <c r="CB78" i="8"/>
  <c r="CC78" i="8"/>
  <c r="CD78" i="8"/>
  <c r="CE78" i="8"/>
  <c r="CF78" i="8"/>
  <c r="CG78" i="8"/>
  <c r="CH78" i="8"/>
  <c r="CI78" i="8"/>
  <c r="CJ78" i="8"/>
  <c r="CK78" i="8"/>
  <c r="CL78" i="8"/>
  <c r="CM78" i="8"/>
  <c r="CN78" i="8"/>
  <c r="CO78" i="8"/>
  <c r="CP78" i="8"/>
  <c r="CQ78" i="8"/>
  <c r="CR78" i="8"/>
  <c r="CS78" i="8"/>
  <c r="CT78" i="8"/>
  <c r="CU78" i="8"/>
  <c r="CV78" i="8"/>
  <c r="CW78" i="8"/>
  <c r="CX78" i="8"/>
  <c r="CY78" i="8"/>
  <c r="CZ78" i="8"/>
  <c r="DA78" i="8"/>
  <c r="DB78" i="8"/>
  <c r="DC78" i="8"/>
  <c r="DD78" i="8"/>
  <c r="DE78" i="8"/>
  <c r="DF78" i="8"/>
  <c r="DG78" i="8"/>
  <c r="DH78" i="8"/>
  <c r="DI78" i="8"/>
  <c r="DJ78" i="8"/>
  <c r="DK78" i="8"/>
  <c r="DL78" i="8"/>
  <c r="DM78" i="8"/>
  <c r="DN78" i="8"/>
  <c r="DO78" i="8"/>
  <c r="DP78" i="8"/>
  <c r="DQ78" i="8"/>
  <c r="DR78" i="8"/>
  <c r="DS78" i="8"/>
  <c r="DT78" i="8"/>
  <c r="DU78" i="8"/>
  <c r="DV78" i="8"/>
  <c r="DW78" i="8"/>
  <c r="DX78" i="8"/>
  <c r="DY78" i="8"/>
  <c r="DZ78" i="8"/>
  <c r="EA78" i="8"/>
  <c r="EB78" i="8"/>
  <c r="EC78" i="8"/>
  <c r="ED78" i="8"/>
  <c r="EE78" i="8"/>
  <c r="EF78" i="8"/>
  <c r="EG78" i="8"/>
  <c r="EH78" i="8"/>
  <c r="EI78" i="8"/>
  <c r="EJ78" i="8"/>
  <c r="EK78" i="8"/>
  <c r="EL78" i="8"/>
  <c r="EM78" i="8"/>
  <c r="EN78" i="8"/>
  <c r="EO78" i="8"/>
  <c r="BY79" i="8"/>
  <c r="BZ79" i="8"/>
  <c r="CA79" i="8"/>
  <c r="CB79" i="8"/>
  <c r="CC79" i="8"/>
  <c r="CD79" i="8"/>
  <c r="CE79" i="8"/>
  <c r="CF79" i="8"/>
  <c r="CG79" i="8"/>
  <c r="CH79" i="8"/>
  <c r="CI79" i="8"/>
  <c r="CJ79" i="8"/>
  <c r="CK79" i="8"/>
  <c r="CL79" i="8"/>
  <c r="CM79" i="8"/>
  <c r="CN79" i="8"/>
  <c r="CO79" i="8"/>
  <c r="CP79" i="8"/>
  <c r="CQ79" i="8"/>
  <c r="CR79" i="8"/>
  <c r="CS79" i="8"/>
  <c r="CT79" i="8"/>
  <c r="CU79" i="8"/>
  <c r="CV79" i="8"/>
  <c r="CW79" i="8"/>
  <c r="CX79" i="8"/>
  <c r="CY79" i="8"/>
  <c r="CZ79" i="8"/>
  <c r="DA79" i="8"/>
  <c r="DB79" i="8"/>
  <c r="DC79" i="8"/>
  <c r="DD79" i="8"/>
  <c r="DE79" i="8"/>
  <c r="DF79" i="8"/>
  <c r="DG79" i="8"/>
  <c r="DH79" i="8"/>
  <c r="DI79" i="8"/>
  <c r="DJ79" i="8"/>
  <c r="DK79" i="8"/>
  <c r="DL79" i="8"/>
  <c r="DM79" i="8"/>
  <c r="DN79" i="8"/>
  <c r="DO79" i="8"/>
  <c r="DP79" i="8"/>
  <c r="DQ79" i="8"/>
  <c r="DR79" i="8"/>
  <c r="DS79" i="8"/>
  <c r="DT79" i="8"/>
  <c r="DU79" i="8"/>
  <c r="DV79" i="8"/>
  <c r="DW79" i="8"/>
  <c r="DX79" i="8"/>
  <c r="DY79" i="8"/>
  <c r="DZ79" i="8"/>
  <c r="EA79" i="8"/>
  <c r="EB79" i="8"/>
  <c r="EC79" i="8"/>
  <c r="ED79" i="8"/>
  <c r="EE79" i="8"/>
  <c r="EF79" i="8"/>
  <c r="EG79" i="8"/>
  <c r="EH79" i="8"/>
  <c r="EI79" i="8"/>
  <c r="EJ79" i="8"/>
  <c r="EK79" i="8"/>
  <c r="EL79" i="8"/>
  <c r="EM79" i="8"/>
  <c r="EN79" i="8"/>
  <c r="EO79" i="8"/>
  <c r="BY80" i="8"/>
  <c r="BZ80" i="8"/>
  <c r="CA80" i="8"/>
  <c r="CB80" i="8"/>
  <c r="CC80" i="8"/>
  <c r="CD80" i="8"/>
  <c r="CE80" i="8"/>
  <c r="CF80" i="8"/>
  <c r="CG80" i="8"/>
  <c r="CH80" i="8"/>
  <c r="CI80" i="8"/>
  <c r="CJ80" i="8"/>
  <c r="CK80" i="8"/>
  <c r="CL80" i="8"/>
  <c r="CM80" i="8"/>
  <c r="CN80" i="8"/>
  <c r="CO80" i="8"/>
  <c r="CP80" i="8"/>
  <c r="CQ80" i="8"/>
  <c r="CR80" i="8"/>
  <c r="CS80" i="8"/>
  <c r="CT80" i="8"/>
  <c r="CU80" i="8"/>
  <c r="CV80" i="8"/>
  <c r="CW80" i="8"/>
  <c r="CX80" i="8"/>
  <c r="CY80" i="8"/>
  <c r="CZ80" i="8"/>
  <c r="DA80" i="8"/>
  <c r="DB80" i="8"/>
  <c r="DC80" i="8"/>
  <c r="DD80" i="8"/>
  <c r="DE80" i="8"/>
  <c r="DF80" i="8"/>
  <c r="DG80" i="8"/>
  <c r="DH80" i="8"/>
  <c r="DI80" i="8"/>
  <c r="DJ80" i="8"/>
  <c r="DK80" i="8"/>
  <c r="DL80" i="8"/>
  <c r="DM80" i="8"/>
  <c r="DN80" i="8"/>
  <c r="DO80" i="8"/>
  <c r="DP80" i="8"/>
  <c r="DQ80" i="8"/>
  <c r="DR80" i="8"/>
  <c r="DS80" i="8"/>
  <c r="DT80" i="8"/>
  <c r="DU80" i="8"/>
  <c r="DV80" i="8"/>
  <c r="DW80" i="8"/>
  <c r="DX80" i="8"/>
  <c r="DY80" i="8"/>
  <c r="DZ80" i="8"/>
  <c r="EA80" i="8"/>
  <c r="EB80" i="8"/>
  <c r="EC80" i="8"/>
  <c r="ED80" i="8"/>
  <c r="EE80" i="8"/>
  <c r="EF80" i="8"/>
  <c r="EG80" i="8"/>
  <c r="EH80" i="8"/>
  <c r="EI80" i="8"/>
  <c r="EJ80" i="8"/>
  <c r="EK80" i="8"/>
  <c r="EL80" i="8"/>
  <c r="EM80" i="8"/>
  <c r="BY81" i="8"/>
  <c r="BZ81" i="8"/>
  <c r="CA81" i="8"/>
  <c r="CB81" i="8"/>
  <c r="CC81" i="8"/>
  <c r="CD81" i="8"/>
  <c r="CE81" i="8"/>
  <c r="CF81" i="8"/>
  <c r="CG81" i="8"/>
  <c r="CH81" i="8"/>
  <c r="CI81" i="8"/>
  <c r="CJ81" i="8"/>
  <c r="CK81" i="8"/>
  <c r="CL81" i="8"/>
  <c r="CM81" i="8"/>
  <c r="CN81" i="8"/>
  <c r="CO81" i="8"/>
  <c r="CP81" i="8"/>
  <c r="CQ81" i="8"/>
  <c r="CR81" i="8"/>
  <c r="CS81" i="8"/>
  <c r="CT81" i="8"/>
  <c r="CU81" i="8"/>
  <c r="CV81" i="8"/>
  <c r="CW81" i="8"/>
  <c r="CX81" i="8"/>
  <c r="CY81" i="8"/>
  <c r="CZ81" i="8"/>
  <c r="DA81" i="8"/>
  <c r="DB81" i="8"/>
  <c r="DC81" i="8"/>
  <c r="DD81" i="8"/>
  <c r="DE81" i="8"/>
  <c r="DF81" i="8"/>
  <c r="DG81" i="8"/>
  <c r="DH81" i="8"/>
  <c r="DI81" i="8"/>
  <c r="DJ81" i="8"/>
  <c r="DK81" i="8"/>
  <c r="DL81" i="8"/>
  <c r="DM81" i="8"/>
  <c r="DN81" i="8"/>
  <c r="DO81" i="8"/>
  <c r="DP81" i="8"/>
  <c r="DQ81" i="8"/>
  <c r="DR81" i="8"/>
  <c r="DS81" i="8"/>
  <c r="DT81" i="8"/>
  <c r="DU81" i="8"/>
  <c r="DV81" i="8"/>
  <c r="DW81" i="8"/>
  <c r="DX81" i="8"/>
  <c r="DY81" i="8"/>
  <c r="DZ81" i="8"/>
  <c r="EA81" i="8"/>
  <c r="EB81" i="8"/>
  <c r="EC81" i="8"/>
  <c r="ED81" i="8"/>
  <c r="EE81" i="8"/>
  <c r="EF81" i="8"/>
  <c r="EG81" i="8"/>
  <c r="EH81" i="8"/>
  <c r="EI81" i="8"/>
  <c r="EJ81" i="8"/>
  <c r="EK81" i="8"/>
  <c r="EL81" i="8"/>
  <c r="EM81" i="8"/>
  <c r="BY82" i="8"/>
  <c r="BZ82" i="8"/>
  <c r="CA82" i="8"/>
  <c r="CB82" i="8"/>
  <c r="CC82" i="8"/>
  <c r="CD82" i="8"/>
  <c r="CE82" i="8"/>
  <c r="CF82" i="8"/>
  <c r="CG82" i="8"/>
  <c r="CH82" i="8"/>
  <c r="CI82" i="8"/>
  <c r="CJ82" i="8"/>
  <c r="CK82" i="8"/>
  <c r="CL82" i="8"/>
  <c r="CM82" i="8"/>
  <c r="CN82" i="8"/>
  <c r="CO82" i="8"/>
  <c r="CP82" i="8"/>
  <c r="CQ82" i="8"/>
  <c r="CR82" i="8"/>
  <c r="CS82" i="8"/>
  <c r="CT82" i="8"/>
  <c r="CU82" i="8"/>
  <c r="CV82" i="8"/>
  <c r="CW82" i="8"/>
  <c r="CX82" i="8"/>
  <c r="CY82" i="8"/>
  <c r="CZ82" i="8"/>
  <c r="DA82" i="8"/>
  <c r="DB82" i="8"/>
  <c r="DC82" i="8"/>
  <c r="DD82" i="8"/>
  <c r="DE82" i="8"/>
  <c r="DF82" i="8"/>
  <c r="DG82" i="8"/>
  <c r="DH82" i="8"/>
  <c r="DI82" i="8"/>
  <c r="DJ82" i="8"/>
  <c r="DK82" i="8"/>
  <c r="DL82" i="8"/>
  <c r="DM82" i="8"/>
  <c r="DN82" i="8"/>
  <c r="DO82" i="8"/>
  <c r="DP82" i="8"/>
  <c r="DQ82" i="8"/>
  <c r="DR82" i="8"/>
  <c r="DS82" i="8"/>
  <c r="DT82" i="8"/>
  <c r="DU82" i="8"/>
  <c r="DV82" i="8"/>
  <c r="DW82" i="8"/>
  <c r="DX82" i="8"/>
  <c r="DY82" i="8"/>
  <c r="DZ82" i="8"/>
  <c r="EA82" i="8"/>
  <c r="EB82" i="8"/>
  <c r="EC82" i="8"/>
  <c r="ED82" i="8"/>
  <c r="EE82" i="8"/>
  <c r="EF82" i="8"/>
  <c r="EG82" i="8"/>
  <c r="EH82" i="8"/>
  <c r="EI82" i="8"/>
  <c r="EJ82" i="8"/>
  <c r="EK82" i="8"/>
  <c r="EL82" i="8"/>
  <c r="EM82" i="8"/>
  <c r="BY83" i="8"/>
  <c r="BZ83" i="8"/>
  <c r="CA83" i="8"/>
  <c r="CB83" i="8"/>
  <c r="CC83" i="8"/>
  <c r="CD83" i="8"/>
  <c r="CE83" i="8"/>
  <c r="CF83" i="8"/>
  <c r="CG83" i="8"/>
  <c r="CH83" i="8"/>
  <c r="CI83" i="8"/>
  <c r="CJ83" i="8"/>
  <c r="CK83" i="8"/>
  <c r="CL83" i="8"/>
  <c r="CM83" i="8"/>
  <c r="CN83" i="8"/>
  <c r="CO83" i="8"/>
  <c r="CP83" i="8"/>
  <c r="CQ83" i="8"/>
  <c r="CR83" i="8"/>
  <c r="CS83" i="8"/>
  <c r="CT83" i="8"/>
  <c r="CU83" i="8"/>
  <c r="CV83" i="8"/>
  <c r="CW83" i="8"/>
  <c r="CX83" i="8"/>
  <c r="CY83" i="8"/>
  <c r="CZ83" i="8"/>
  <c r="DA83" i="8"/>
  <c r="DB83" i="8"/>
  <c r="DC83" i="8"/>
  <c r="DD83" i="8"/>
  <c r="DE83" i="8"/>
  <c r="DF83" i="8"/>
  <c r="DG83" i="8"/>
  <c r="DH83" i="8"/>
  <c r="DI83" i="8"/>
  <c r="DJ83" i="8"/>
  <c r="DK83" i="8"/>
  <c r="DL83" i="8"/>
  <c r="DM83" i="8"/>
  <c r="DN83" i="8"/>
  <c r="DO83" i="8"/>
  <c r="DP83" i="8"/>
  <c r="DQ83" i="8"/>
  <c r="DR83" i="8"/>
  <c r="DS83" i="8"/>
  <c r="DT83" i="8"/>
  <c r="DU83" i="8"/>
  <c r="DV83" i="8"/>
  <c r="DW83" i="8"/>
  <c r="DX83" i="8"/>
  <c r="DY83" i="8"/>
  <c r="DZ83" i="8"/>
  <c r="EA83" i="8"/>
  <c r="EB83" i="8"/>
  <c r="EC83" i="8"/>
  <c r="ED83" i="8"/>
  <c r="EE83" i="8"/>
  <c r="EF83" i="8"/>
  <c r="EG83" i="8"/>
  <c r="EH83" i="8"/>
  <c r="EI83" i="8"/>
  <c r="EJ83" i="8"/>
  <c r="EK83" i="8"/>
  <c r="EL83" i="8"/>
  <c r="EM83" i="8"/>
  <c r="EN83" i="8"/>
  <c r="EO83" i="8"/>
  <c r="BY84" i="8"/>
  <c r="BZ84" i="8"/>
  <c r="CA84" i="8"/>
  <c r="CB84" i="8"/>
  <c r="CC84" i="8"/>
  <c r="CD84" i="8"/>
  <c r="CE84" i="8"/>
  <c r="CF84" i="8"/>
  <c r="CG84" i="8"/>
  <c r="CH84" i="8"/>
  <c r="CI84" i="8"/>
  <c r="CJ84" i="8"/>
  <c r="CK84" i="8"/>
  <c r="CL84" i="8"/>
  <c r="CM84" i="8"/>
  <c r="CN84" i="8"/>
  <c r="CO84" i="8"/>
  <c r="CP84" i="8"/>
  <c r="CQ84" i="8"/>
  <c r="CR84" i="8"/>
  <c r="CS84" i="8"/>
  <c r="CT84" i="8"/>
  <c r="CU84" i="8"/>
  <c r="CV84" i="8"/>
  <c r="CW84" i="8"/>
  <c r="CX84" i="8"/>
  <c r="CY84" i="8"/>
  <c r="CZ84" i="8"/>
  <c r="DA84" i="8"/>
  <c r="DB84" i="8"/>
  <c r="DC84" i="8"/>
  <c r="DD84" i="8"/>
  <c r="DE84" i="8"/>
  <c r="DF84" i="8"/>
  <c r="DG84" i="8"/>
  <c r="DH84" i="8"/>
  <c r="DI84" i="8"/>
  <c r="DJ84" i="8"/>
  <c r="DK84" i="8"/>
  <c r="DL84" i="8"/>
  <c r="DM84" i="8"/>
  <c r="DN84" i="8"/>
  <c r="DO84" i="8"/>
  <c r="DP84" i="8"/>
  <c r="DQ84" i="8"/>
  <c r="DR84" i="8"/>
  <c r="DS84" i="8"/>
  <c r="DT84" i="8"/>
  <c r="DU84" i="8"/>
  <c r="DV84" i="8"/>
  <c r="DW84" i="8"/>
  <c r="DX84" i="8"/>
  <c r="DY84" i="8"/>
  <c r="DZ84" i="8"/>
  <c r="EA84" i="8"/>
  <c r="EB84" i="8"/>
  <c r="EC84" i="8"/>
  <c r="ED84" i="8"/>
  <c r="EE84" i="8"/>
  <c r="EF84" i="8"/>
  <c r="EG84" i="8"/>
  <c r="EH84" i="8"/>
  <c r="EI84" i="8"/>
  <c r="EJ84" i="8"/>
  <c r="EK84" i="8"/>
  <c r="EL84" i="8"/>
  <c r="EM84" i="8"/>
  <c r="EN84" i="8"/>
  <c r="EO84" i="8"/>
  <c r="BY85" i="8"/>
  <c r="BZ85" i="8"/>
  <c r="CA85" i="8"/>
  <c r="CB85" i="8"/>
  <c r="CC85" i="8"/>
  <c r="CD85" i="8"/>
  <c r="CE85" i="8"/>
  <c r="CF85" i="8"/>
  <c r="CG85" i="8"/>
  <c r="CH85" i="8"/>
  <c r="CI85" i="8"/>
  <c r="CJ85" i="8"/>
  <c r="CK85" i="8"/>
  <c r="CL85" i="8"/>
  <c r="CM85" i="8"/>
  <c r="CN85" i="8"/>
  <c r="CO85" i="8"/>
  <c r="CP85" i="8"/>
  <c r="CQ85" i="8"/>
  <c r="CR85" i="8"/>
  <c r="CS85" i="8"/>
  <c r="CT85" i="8"/>
  <c r="CU85" i="8"/>
  <c r="CV85" i="8"/>
  <c r="CW85" i="8"/>
  <c r="CX85" i="8"/>
  <c r="CY85" i="8"/>
  <c r="CZ85" i="8"/>
  <c r="DA85" i="8"/>
  <c r="DB85" i="8"/>
  <c r="DC85" i="8"/>
  <c r="DD85" i="8"/>
  <c r="DE85" i="8"/>
  <c r="DF85" i="8"/>
  <c r="DG85" i="8"/>
  <c r="DH85" i="8"/>
  <c r="DI85" i="8"/>
  <c r="DJ85" i="8"/>
  <c r="DK85" i="8"/>
  <c r="DL85" i="8"/>
  <c r="DM85" i="8"/>
  <c r="DN85" i="8"/>
  <c r="DO85" i="8"/>
  <c r="DP85" i="8"/>
  <c r="DQ85" i="8"/>
  <c r="DR85" i="8"/>
  <c r="DS85" i="8"/>
  <c r="DT85" i="8"/>
  <c r="DU85" i="8"/>
  <c r="DV85" i="8"/>
  <c r="DW85" i="8"/>
  <c r="DX85" i="8"/>
  <c r="DY85" i="8"/>
  <c r="DZ85" i="8"/>
  <c r="EA85" i="8"/>
  <c r="EB85" i="8"/>
  <c r="EC85" i="8"/>
  <c r="ED85" i="8"/>
  <c r="EE85" i="8"/>
  <c r="EF85" i="8"/>
  <c r="EG85" i="8"/>
  <c r="EH85" i="8"/>
  <c r="EI85" i="8"/>
  <c r="EJ85" i="8"/>
  <c r="EK85" i="8"/>
  <c r="EL85" i="8"/>
  <c r="EM85" i="8"/>
  <c r="EN85" i="8"/>
  <c r="EO85" i="8"/>
  <c r="BY86" i="8"/>
  <c r="BZ86" i="8"/>
  <c r="CA86" i="8"/>
  <c r="CB86" i="8"/>
  <c r="CC86" i="8"/>
  <c r="CD86" i="8"/>
  <c r="CE86" i="8"/>
  <c r="CF86" i="8"/>
  <c r="CG86" i="8"/>
  <c r="CH86" i="8"/>
  <c r="CI86" i="8"/>
  <c r="CJ86" i="8"/>
  <c r="CK86" i="8"/>
  <c r="CL86" i="8"/>
  <c r="CM86" i="8"/>
  <c r="CN86" i="8"/>
  <c r="CO86" i="8"/>
  <c r="CP86" i="8"/>
  <c r="CQ86" i="8"/>
  <c r="CR86" i="8"/>
  <c r="CS86" i="8"/>
  <c r="CT86" i="8"/>
  <c r="CU86" i="8"/>
  <c r="CV86" i="8"/>
  <c r="CW86" i="8"/>
  <c r="CX86" i="8"/>
  <c r="CY86" i="8"/>
  <c r="CZ86" i="8"/>
  <c r="DA86" i="8"/>
  <c r="DB86" i="8"/>
  <c r="DC86" i="8"/>
  <c r="DD86" i="8"/>
  <c r="DE86" i="8"/>
  <c r="DF86" i="8"/>
  <c r="DG86" i="8"/>
  <c r="DH86" i="8"/>
  <c r="DI86" i="8"/>
  <c r="DJ86" i="8"/>
  <c r="DK86" i="8"/>
  <c r="DL86" i="8"/>
  <c r="DM86" i="8"/>
  <c r="DN86" i="8"/>
  <c r="DO86" i="8"/>
  <c r="DP86" i="8"/>
  <c r="DQ86" i="8"/>
  <c r="DR86" i="8"/>
  <c r="DS86" i="8"/>
  <c r="DT86" i="8"/>
  <c r="DU86" i="8"/>
  <c r="DV86" i="8"/>
  <c r="DW86" i="8"/>
  <c r="DX86" i="8"/>
  <c r="DY86" i="8"/>
  <c r="DZ86" i="8"/>
  <c r="EA86" i="8"/>
  <c r="EB86" i="8"/>
  <c r="EC86" i="8"/>
  <c r="ED86" i="8"/>
  <c r="EE86" i="8"/>
  <c r="EF86" i="8"/>
  <c r="EG86" i="8"/>
  <c r="EH86" i="8"/>
  <c r="EI86" i="8"/>
  <c r="EJ86" i="8"/>
  <c r="EK86" i="8"/>
  <c r="EL86" i="8"/>
  <c r="EM86" i="8"/>
  <c r="EN86" i="8"/>
  <c r="EO86" i="8"/>
  <c r="BY87" i="8"/>
  <c r="BZ87" i="8"/>
  <c r="CA87" i="8"/>
  <c r="CB87" i="8"/>
  <c r="CC87" i="8"/>
  <c r="CD87" i="8"/>
  <c r="CE87" i="8"/>
  <c r="CF87" i="8"/>
  <c r="CG87" i="8"/>
  <c r="CH87" i="8"/>
  <c r="CI87" i="8"/>
  <c r="CJ87" i="8"/>
  <c r="CK87" i="8"/>
  <c r="CL87" i="8"/>
  <c r="CM87" i="8"/>
  <c r="CN87" i="8"/>
  <c r="CO87" i="8"/>
  <c r="CP87" i="8"/>
  <c r="CQ87" i="8"/>
  <c r="CR87" i="8"/>
  <c r="CS87" i="8"/>
  <c r="CT87" i="8"/>
  <c r="CU87" i="8"/>
  <c r="CV87" i="8"/>
  <c r="CW87" i="8"/>
  <c r="CX87" i="8"/>
  <c r="CY87" i="8"/>
  <c r="CZ87" i="8"/>
  <c r="DA87" i="8"/>
  <c r="DB87" i="8"/>
  <c r="DC87" i="8"/>
  <c r="DD87" i="8"/>
  <c r="DE87" i="8"/>
  <c r="DF87" i="8"/>
  <c r="DG87" i="8"/>
  <c r="DH87" i="8"/>
  <c r="DI87" i="8"/>
  <c r="DJ87" i="8"/>
  <c r="DK87" i="8"/>
  <c r="DL87" i="8"/>
  <c r="DM87" i="8"/>
  <c r="DN87" i="8"/>
  <c r="DO87" i="8"/>
  <c r="DP87" i="8"/>
  <c r="DQ87" i="8"/>
  <c r="DR87" i="8"/>
  <c r="DS87" i="8"/>
  <c r="DT87" i="8"/>
  <c r="DU87" i="8"/>
  <c r="DV87" i="8"/>
  <c r="DW87" i="8"/>
  <c r="DX87" i="8"/>
  <c r="DY87" i="8"/>
  <c r="DZ87" i="8"/>
  <c r="EA87" i="8"/>
  <c r="EB87" i="8"/>
  <c r="EC87" i="8"/>
  <c r="ED87" i="8"/>
  <c r="EE87" i="8"/>
  <c r="EF87" i="8"/>
  <c r="EG87" i="8"/>
  <c r="EH87" i="8"/>
  <c r="EI87" i="8"/>
  <c r="EJ87" i="8"/>
  <c r="EK87" i="8"/>
  <c r="EL87" i="8"/>
  <c r="EM87" i="8"/>
  <c r="EN87" i="8"/>
  <c r="EO87" i="8"/>
  <c r="BY88" i="8"/>
  <c r="BZ88" i="8"/>
  <c r="CA88" i="8"/>
  <c r="CB88" i="8"/>
  <c r="CC88" i="8"/>
  <c r="CD88" i="8"/>
  <c r="CE88" i="8"/>
  <c r="CF88" i="8"/>
  <c r="CG88" i="8"/>
  <c r="CH88" i="8"/>
  <c r="CI88" i="8"/>
  <c r="CJ88" i="8"/>
  <c r="CK88" i="8"/>
  <c r="CL88" i="8"/>
  <c r="CM88" i="8"/>
  <c r="CN88" i="8"/>
  <c r="CO88" i="8"/>
  <c r="CP88" i="8"/>
  <c r="CQ88" i="8"/>
  <c r="CR88" i="8"/>
  <c r="CS88" i="8"/>
  <c r="CT88" i="8"/>
  <c r="CU88" i="8"/>
  <c r="CV88" i="8"/>
  <c r="CW88" i="8"/>
  <c r="CX88" i="8"/>
  <c r="CY88" i="8"/>
  <c r="CZ88" i="8"/>
  <c r="DA88" i="8"/>
  <c r="DB88" i="8"/>
  <c r="DC88" i="8"/>
  <c r="DD88" i="8"/>
  <c r="DE88" i="8"/>
  <c r="DF88" i="8"/>
  <c r="DG88" i="8"/>
  <c r="DH88" i="8"/>
  <c r="DI88" i="8"/>
  <c r="DJ88" i="8"/>
  <c r="DK88" i="8"/>
  <c r="DL88" i="8"/>
  <c r="DM88" i="8"/>
  <c r="DN88" i="8"/>
  <c r="DO88" i="8"/>
  <c r="DP88" i="8"/>
  <c r="DQ88" i="8"/>
  <c r="DR88" i="8"/>
  <c r="DS88" i="8"/>
  <c r="DT88" i="8"/>
  <c r="DU88" i="8"/>
  <c r="DV88" i="8"/>
  <c r="DW88" i="8"/>
  <c r="DX88" i="8"/>
  <c r="DY88" i="8"/>
  <c r="DZ88" i="8"/>
  <c r="EA88" i="8"/>
  <c r="EB88" i="8"/>
  <c r="EC88" i="8"/>
  <c r="ED88" i="8"/>
  <c r="EE88" i="8"/>
  <c r="EF88" i="8"/>
  <c r="EG88" i="8"/>
  <c r="EH88" i="8"/>
  <c r="EI88" i="8"/>
  <c r="EJ88" i="8"/>
  <c r="EK88" i="8"/>
  <c r="EL88" i="8"/>
  <c r="EM88" i="8"/>
  <c r="EN88" i="8"/>
  <c r="EO88" i="8"/>
  <c r="BY89" i="8"/>
  <c r="BZ89" i="8"/>
  <c r="CA89" i="8"/>
  <c r="CB89" i="8"/>
  <c r="CC89" i="8"/>
  <c r="CD89" i="8"/>
  <c r="CE89" i="8"/>
  <c r="CF89" i="8"/>
  <c r="CG89" i="8"/>
  <c r="CH89" i="8"/>
  <c r="CI89" i="8"/>
  <c r="CJ89" i="8"/>
  <c r="CK89" i="8"/>
  <c r="CL89" i="8"/>
  <c r="CM89" i="8"/>
  <c r="CN89" i="8"/>
  <c r="CO89" i="8"/>
  <c r="CP89" i="8"/>
  <c r="CQ89" i="8"/>
  <c r="CR89" i="8"/>
  <c r="CS89" i="8"/>
  <c r="CT89" i="8"/>
  <c r="CU89" i="8"/>
  <c r="CV89" i="8"/>
  <c r="CW89" i="8"/>
  <c r="CX89" i="8"/>
  <c r="CY89" i="8"/>
  <c r="CZ89" i="8"/>
  <c r="DA89" i="8"/>
  <c r="DB89" i="8"/>
  <c r="DC89" i="8"/>
  <c r="DD89" i="8"/>
  <c r="DE89" i="8"/>
  <c r="DF89" i="8"/>
  <c r="DG89" i="8"/>
  <c r="DH89" i="8"/>
  <c r="DI89" i="8"/>
  <c r="DJ89" i="8"/>
  <c r="DK89" i="8"/>
  <c r="DL89" i="8"/>
  <c r="DM89" i="8"/>
  <c r="DN89" i="8"/>
  <c r="DO89" i="8"/>
  <c r="DP89" i="8"/>
  <c r="DQ89" i="8"/>
  <c r="DR89" i="8"/>
  <c r="DS89" i="8"/>
  <c r="DT89" i="8"/>
  <c r="DU89" i="8"/>
  <c r="DV89" i="8"/>
  <c r="DW89" i="8"/>
  <c r="DX89" i="8"/>
  <c r="DY89" i="8"/>
  <c r="DZ89" i="8"/>
  <c r="EA89" i="8"/>
  <c r="EB89" i="8"/>
  <c r="EC89" i="8"/>
  <c r="ED89" i="8"/>
  <c r="EE89" i="8"/>
  <c r="EF89" i="8"/>
  <c r="EG89" i="8"/>
  <c r="EH89" i="8"/>
  <c r="EI89" i="8"/>
  <c r="EJ89" i="8"/>
  <c r="EK89" i="8"/>
  <c r="EL89" i="8"/>
  <c r="EM89" i="8"/>
  <c r="EN89" i="8"/>
  <c r="EO89" i="8"/>
  <c r="BY90" i="8"/>
  <c r="BZ90" i="8"/>
  <c r="CA90" i="8"/>
  <c r="CB90" i="8"/>
  <c r="CC90" i="8"/>
  <c r="CD90" i="8"/>
  <c r="CE90" i="8"/>
  <c r="CF90" i="8"/>
  <c r="CG90" i="8"/>
  <c r="CH90" i="8"/>
  <c r="CI90" i="8"/>
  <c r="CJ90" i="8"/>
  <c r="CK90" i="8"/>
  <c r="CL90" i="8"/>
  <c r="CM90" i="8"/>
  <c r="CN90" i="8"/>
  <c r="CO90" i="8"/>
  <c r="CP90" i="8"/>
  <c r="CQ90" i="8"/>
  <c r="CR90" i="8"/>
  <c r="CS90" i="8"/>
  <c r="CT90" i="8"/>
  <c r="CU90" i="8"/>
  <c r="CV90" i="8"/>
  <c r="CW90" i="8"/>
  <c r="CX90" i="8"/>
  <c r="CY90" i="8"/>
  <c r="CZ90" i="8"/>
  <c r="DA90" i="8"/>
  <c r="DB90" i="8"/>
  <c r="DC90" i="8"/>
  <c r="DD90" i="8"/>
  <c r="DE90" i="8"/>
  <c r="DF90" i="8"/>
  <c r="DG90" i="8"/>
  <c r="DH90" i="8"/>
  <c r="DI90" i="8"/>
  <c r="DJ90" i="8"/>
  <c r="DK90" i="8"/>
  <c r="DL90" i="8"/>
  <c r="DM90" i="8"/>
  <c r="DN90" i="8"/>
  <c r="DO90" i="8"/>
  <c r="DP90" i="8"/>
  <c r="DQ90" i="8"/>
  <c r="DR90" i="8"/>
  <c r="DS90" i="8"/>
  <c r="DT90" i="8"/>
  <c r="DU90" i="8"/>
  <c r="DV90" i="8"/>
  <c r="DW90" i="8"/>
  <c r="DX90" i="8"/>
  <c r="DY90" i="8"/>
  <c r="DZ90" i="8"/>
  <c r="EA90" i="8"/>
  <c r="EB90" i="8"/>
  <c r="EC90" i="8"/>
  <c r="ED90" i="8"/>
  <c r="EE90" i="8"/>
  <c r="EF90" i="8"/>
  <c r="EG90" i="8"/>
  <c r="EH90" i="8"/>
  <c r="EI90" i="8"/>
  <c r="EJ90" i="8"/>
  <c r="EK90" i="8"/>
  <c r="EL90" i="8"/>
  <c r="EM90" i="8"/>
  <c r="EN90" i="8"/>
  <c r="EO90" i="8"/>
  <c r="BY91" i="8"/>
  <c r="BZ91" i="8"/>
  <c r="CA91" i="8"/>
  <c r="CB91" i="8"/>
  <c r="CC91" i="8"/>
  <c r="CD91" i="8"/>
  <c r="CE91" i="8"/>
  <c r="CF91" i="8"/>
  <c r="CG91" i="8"/>
  <c r="CH91" i="8"/>
  <c r="CI91" i="8"/>
  <c r="CJ91" i="8"/>
  <c r="CK91" i="8"/>
  <c r="CL91" i="8"/>
  <c r="CM91" i="8"/>
  <c r="CN91" i="8"/>
  <c r="CO91" i="8"/>
  <c r="CP91" i="8"/>
  <c r="CQ91" i="8"/>
  <c r="CR91" i="8"/>
  <c r="CS91" i="8"/>
  <c r="CT91" i="8"/>
  <c r="CU91" i="8"/>
  <c r="CV91" i="8"/>
  <c r="CW91" i="8"/>
  <c r="CX91" i="8"/>
  <c r="CY91" i="8"/>
  <c r="CZ91" i="8"/>
  <c r="DA91" i="8"/>
  <c r="DB91" i="8"/>
  <c r="DC91" i="8"/>
  <c r="DD91" i="8"/>
  <c r="DE91" i="8"/>
  <c r="DF91" i="8"/>
  <c r="DG91" i="8"/>
  <c r="DH91" i="8"/>
  <c r="DI91" i="8"/>
  <c r="DJ91" i="8"/>
  <c r="DK91" i="8"/>
  <c r="DL91" i="8"/>
  <c r="DM91" i="8"/>
  <c r="DN91" i="8"/>
  <c r="DO91" i="8"/>
  <c r="DP91" i="8"/>
  <c r="DQ91" i="8"/>
  <c r="DR91" i="8"/>
  <c r="DS91" i="8"/>
  <c r="DT91" i="8"/>
  <c r="DU91" i="8"/>
  <c r="DV91" i="8"/>
  <c r="DW91" i="8"/>
  <c r="DX91" i="8"/>
  <c r="DY91" i="8"/>
  <c r="DZ91" i="8"/>
  <c r="EA91" i="8"/>
  <c r="EB91" i="8"/>
  <c r="EC91" i="8"/>
  <c r="ED91" i="8"/>
  <c r="EE91" i="8"/>
  <c r="EF91" i="8"/>
  <c r="EG91" i="8"/>
  <c r="EH91" i="8"/>
  <c r="EI91" i="8"/>
  <c r="EJ91" i="8"/>
  <c r="EK91" i="8"/>
  <c r="EL91" i="8"/>
  <c r="EM91" i="8"/>
  <c r="EN91" i="8"/>
  <c r="EO91" i="8"/>
  <c r="BY92" i="8"/>
  <c r="BZ92" i="8"/>
  <c r="CA92" i="8"/>
  <c r="CB92" i="8"/>
  <c r="CC92" i="8"/>
  <c r="CD92" i="8"/>
  <c r="CE92" i="8"/>
  <c r="CF92" i="8"/>
  <c r="CG92" i="8"/>
  <c r="CH92" i="8"/>
  <c r="CI92" i="8"/>
  <c r="CJ92" i="8"/>
  <c r="CK92" i="8"/>
  <c r="CL92" i="8"/>
  <c r="CM92" i="8"/>
  <c r="CN92" i="8"/>
  <c r="CO92" i="8"/>
  <c r="CP92" i="8"/>
  <c r="CQ92" i="8"/>
  <c r="CR92" i="8"/>
  <c r="CS92" i="8"/>
  <c r="CT92" i="8"/>
  <c r="CU92" i="8"/>
  <c r="CV92" i="8"/>
  <c r="CW92" i="8"/>
  <c r="CX92" i="8"/>
  <c r="CY92" i="8"/>
  <c r="CZ92" i="8"/>
  <c r="DA92" i="8"/>
  <c r="DB92" i="8"/>
  <c r="DC92" i="8"/>
  <c r="DD92" i="8"/>
  <c r="DE92" i="8"/>
  <c r="DF92" i="8"/>
  <c r="DG92" i="8"/>
  <c r="DH92" i="8"/>
  <c r="DI92" i="8"/>
  <c r="DJ92" i="8"/>
  <c r="DK92" i="8"/>
  <c r="DL92" i="8"/>
  <c r="DM92" i="8"/>
  <c r="DN92" i="8"/>
  <c r="DO92" i="8"/>
  <c r="DP92" i="8"/>
  <c r="DQ92" i="8"/>
  <c r="DR92" i="8"/>
  <c r="DS92" i="8"/>
  <c r="DT92" i="8"/>
  <c r="DU92" i="8"/>
  <c r="DV92" i="8"/>
  <c r="DW92" i="8"/>
  <c r="DX92" i="8"/>
  <c r="DY92" i="8"/>
  <c r="DZ92" i="8"/>
  <c r="EA92" i="8"/>
  <c r="EB92" i="8"/>
  <c r="EC92" i="8"/>
  <c r="ED92" i="8"/>
  <c r="EE92" i="8"/>
  <c r="EF92" i="8"/>
  <c r="EG92" i="8"/>
  <c r="EH92" i="8"/>
  <c r="EI92" i="8"/>
  <c r="EJ92" i="8"/>
  <c r="EK92" i="8"/>
  <c r="EL92" i="8"/>
  <c r="EM92" i="8"/>
  <c r="EN92" i="8"/>
  <c r="EO92" i="8"/>
  <c r="BY93" i="8"/>
  <c r="BZ93" i="8"/>
  <c r="CA93" i="8"/>
  <c r="CB93" i="8"/>
  <c r="CC93" i="8"/>
  <c r="CD93" i="8"/>
  <c r="CE93" i="8"/>
  <c r="CF93" i="8"/>
  <c r="CG93" i="8"/>
  <c r="CH93" i="8"/>
  <c r="CI93" i="8"/>
  <c r="CJ93" i="8"/>
  <c r="CK93" i="8"/>
  <c r="CL93" i="8"/>
  <c r="CM93" i="8"/>
  <c r="CN93" i="8"/>
  <c r="CO93" i="8"/>
  <c r="CP93" i="8"/>
  <c r="CQ93" i="8"/>
  <c r="CR93" i="8"/>
  <c r="CS93" i="8"/>
  <c r="CT93" i="8"/>
  <c r="CU93" i="8"/>
  <c r="CV93" i="8"/>
  <c r="CW93" i="8"/>
  <c r="CX93" i="8"/>
  <c r="CY93" i="8"/>
  <c r="CZ93" i="8"/>
  <c r="DA93" i="8"/>
  <c r="DB93" i="8"/>
  <c r="DC93" i="8"/>
  <c r="DD93" i="8"/>
  <c r="DE93" i="8"/>
  <c r="DF93" i="8"/>
  <c r="DG93" i="8"/>
  <c r="DH93" i="8"/>
  <c r="DI93" i="8"/>
  <c r="DJ93" i="8"/>
  <c r="DK93" i="8"/>
  <c r="DL93" i="8"/>
  <c r="DM93" i="8"/>
  <c r="DN93" i="8"/>
  <c r="DO93" i="8"/>
  <c r="DP93" i="8"/>
  <c r="DQ93" i="8"/>
  <c r="DR93" i="8"/>
  <c r="DS93" i="8"/>
  <c r="DT93" i="8"/>
  <c r="DU93" i="8"/>
  <c r="DV93" i="8"/>
  <c r="DW93" i="8"/>
  <c r="DX93" i="8"/>
  <c r="DY93" i="8"/>
  <c r="DZ93" i="8"/>
  <c r="EA93" i="8"/>
  <c r="EB93" i="8"/>
  <c r="EC93" i="8"/>
  <c r="ED93" i="8"/>
  <c r="EE93" i="8"/>
  <c r="EF93" i="8"/>
  <c r="EG93" i="8"/>
  <c r="EH93" i="8"/>
  <c r="EI93" i="8"/>
  <c r="EJ93" i="8"/>
  <c r="EK93" i="8"/>
  <c r="EL93" i="8"/>
  <c r="EM93" i="8"/>
  <c r="EN93" i="8"/>
  <c r="EO93" i="8"/>
  <c r="BY94" i="8"/>
  <c r="BZ94" i="8"/>
  <c r="CA94" i="8"/>
  <c r="CB94" i="8"/>
  <c r="CC94" i="8"/>
  <c r="CD94" i="8"/>
  <c r="CE94" i="8"/>
  <c r="CF94" i="8"/>
  <c r="CG94" i="8"/>
  <c r="CH94" i="8"/>
  <c r="CI94" i="8"/>
  <c r="CJ94" i="8"/>
  <c r="CK94" i="8"/>
  <c r="CL94" i="8"/>
  <c r="CM94" i="8"/>
  <c r="CN94" i="8"/>
  <c r="CO94" i="8"/>
  <c r="CP94" i="8"/>
  <c r="CQ94" i="8"/>
  <c r="CR94" i="8"/>
  <c r="CS94" i="8"/>
  <c r="CT94" i="8"/>
  <c r="CU94" i="8"/>
  <c r="CV94" i="8"/>
  <c r="CW94" i="8"/>
  <c r="CX94" i="8"/>
  <c r="CY94" i="8"/>
  <c r="CZ94" i="8"/>
  <c r="DA94" i="8"/>
  <c r="DB94" i="8"/>
  <c r="DC94" i="8"/>
  <c r="DD94" i="8"/>
  <c r="DE94" i="8"/>
  <c r="DF94" i="8"/>
  <c r="DG94" i="8"/>
  <c r="DH94" i="8"/>
  <c r="DI94" i="8"/>
  <c r="DJ94" i="8"/>
  <c r="DK94" i="8"/>
  <c r="DL94" i="8"/>
  <c r="DM94" i="8"/>
  <c r="DN94" i="8"/>
  <c r="DO94" i="8"/>
  <c r="DP94" i="8"/>
  <c r="DQ94" i="8"/>
  <c r="DR94" i="8"/>
  <c r="DS94" i="8"/>
  <c r="DT94" i="8"/>
  <c r="DU94" i="8"/>
  <c r="DV94" i="8"/>
  <c r="DW94" i="8"/>
  <c r="DX94" i="8"/>
  <c r="DY94" i="8"/>
  <c r="DZ94" i="8"/>
  <c r="EA94" i="8"/>
  <c r="EB94" i="8"/>
  <c r="EC94" i="8"/>
  <c r="ED94" i="8"/>
  <c r="EE94" i="8"/>
  <c r="EF94" i="8"/>
  <c r="EG94" i="8"/>
  <c r="EH94" i="8"/>
  <c r="EI94" i="8"/>
  <c r="EJ94" i="8"/>
  <c r="EK94" i="8"/>
  <c r="EL94" i="8"/>
  <c r="EM94" i="8"/>
  <c r="EN94" i="8"/>
  <c r="EO94" i="8"/>
  <c r="BY95" i="8"/>
  <c r="BZ95" i="8"/>
  <c r="CA95" i="8"/>
  <c r="CB95" i="8"/>
  <c r="CC95" i="8"/>
  <c r="CD95" i="8"/>
  <c r="CE95" i="8"/>
  <c r="CF95" i="8"/>
  <c r="CG95" i="8"/>
  <c r="CH95" i="8"/>
  <c r="CI95" i="8"/>
  <c r="CJ95" i="8"/>
  <c r="CK95" i="8"/>
  <c r="CL95" i="8"/>
  <c r="CM95" i="8"/>
  <c r="CN95" i="8"/>
  <c r="CO95" i="8"/>
  <c r="CP95" i="8"/>
  <c r="CQ95" i="8"/>
  <c r="CR95" i="8"/>
  <c r="CS95" i="8"/>
  <c r="CT95" i="8"/>
  <c r="CU95" i="8"/>
  <c r="CV95" i="8"/>
  <c r="CW95" i="8"/>
  <c r="CX95" i="8"/>
  <c r="CY95" i="8"/>
  <c r="CZ95" i="8"/>
  <c r="DA95" i="8"/>
  <c r="DB95" i="8"/>
  <c r="DC95" i="8"/>
  <c r="DD95" i="8"/>
  <c r="DE95" i="8"/>
  <c r="DF95" i="8"/>
  <c r="DG95" i="8"/>
  <c r="DH95" i="8"/>
  <c r="DI95" i="8"/>
  <c r="DJ95" i="8"/>
  <c r="DK95" i="8"/>
  <c r="DL95" i="8"/>
  <c r="DM95" i="8"/>
  <c r="DN95" i="8"/>
  <c r="DO95" i="8"/>
  <c r="DP95" i="8"/>
  <c r="DQ95" i="8"/>
  <c r="DR95" i="8"/>
  <c r="DS95" i="8"/>
  <c r="DT95" i="8"/>
  <c r="DU95" i="8"/>
  <c r="DV95" i="8"/>
  <c r="DW95" i="8"/>
  <c r="DX95" i="8"/>
  <c r="DY95" i="8"/>
  <c r="DZ95" i="8"/>
  <c r="EA95" i="8"/>
  <c r="EB95" i="8"/>
  <c r="EC95" i="8"/>
  <c r="ED95" i="8"/>
  <c r="EE95" i="8"/>
  <c r="EF95" i="8"/>
  <c r="EG95" i="8"/>
  <c r="EH95" i="8"/>
  <c r="EI95" i="8"/>
  <c r="EJ95" i="8"/>
  <c r="EK95" i="8"/>
  <c r="EL95" i="8"/>
  <c r="EM95" i="8"/>
  <c r="EN95" i="8"/>
  <c r="EO95" i="8"/>
  <c r="BY96" i="8"/>
  <c r="BZ96" i="8"/>
  <c r="CA96" i="8"/>
  <c r="CB96" i="8"/>
  <c r="CC96" i="8"/>
  <c r="CD96" i="8"/>
  <c r="CE96" i="8"/>
  <c r="CF96" i="8"/>
  <c r="CG96" i="8"/>
  <c r="CH96" i="8"/>
  <c r="CI96" i="8"/>
  <c r="CJ96" i="8"/>
  <c r="CK96" i="8"/>
  <c r="CL96" i="8"/>
  <c r="CM96" i="8"/>
  <c r="CN96" i="8"/>
  <c r="CO96" i="8"/>
  <c r="CP96" i="8"/>
  <c r="CQ96" i="8"/>
  <c r="CR96" i="8"/>
  <c r="CS96" i="8"/>
  <c r="CT96" i="8"/>
  <c r="CU96" i="8"/>
  <c r="CV96" i="8"/>
  <c r="CW96" i="8"/>
  <c r="CX96" i="8"/>
  <c r="CY96" i="8"/>
  <c r="CZ96" i="8"/>
  <c r="DA96" i="8"/>
  <c r="DB96" i="8"/>
  <c r="DC96" i="8"/>
  <c r="DD96" i="8"/>
  <c r="DE96" i="8"/>
  <c r="DF96" i="8"/>
  <c r="DG96" i="8"/>
  <c r="DH96" i="8"/>
  <c r="DI96" i="8"/>
  <c r="DJ96" i="8"/>
  <c r="DK96" i="8"/>
  <c r="DL96" i="8"/>
  <c r="DM96" i="8"/>
  <c r="DN96" i="8"/>
  <c r="DO96" i="8"/>
  <c r="DP96" i="8"/>
  <c r="DQ96" i="8"/>
  <c r="DR96" i="8"/>
  <c r="DS96" i="8"/>
  <c r="DT96" i="8"/>
  <c r="DU96" i="8"/>
  <c r="DV96" i="8"/>
  <c r="DW96" i="8"/>
  <c r="DX96" i="8"/>
  <c r="DY96" i="8"/>
  <c r="DZ96" i="8"/>
  <c r="EA96" i="8"/>
  <c r="EB96" i="8"/>
  <c r="EC96" i="8"/>
  <c r="ED96" i="8"/>
  <c r="EE96" i="8"/>
  <c r="EF96" i="8"/>
  <c r="EG96" i="8"/>
  <c r="EH96" i="8"/>
  <c r="EI96" i="8"/>
  <c r="EJ96" i="8"/>
  <c r="EK96" i="8"/>
  <c r="EL96" i="8"/>
  <c r="EM96" i="8"/>
  <c r="EN96" i="8"/>
  <c r="EO96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CK97" i="8"/>
  <c r="CL97" i="8"/>
  <c r="CM97" i="8"/>
  <c r="CN97" i="8"/>
  <c r="CO97" i="8"/>
  <c r="CP97" i="8"/>
  <c r="CQ97" i="8"/>
  <c r="CR97" i="8"/>
  <c r="CS97" i="8"/>
  <c r="CT97" i="8"/>
  <c r="CU97" i="8"/>
  <c r="CV97" i="8"/>
  <c r="CW97" i="8"/>
  <c r="CX97" i="8"/>
  <c r="CY97" i="8"/>
  <c r="CZ97" i="8"/>
  <c r="DA97" i="8"/>
  <c r="DB97" i="8"/>
  <c r="DC97" i="8"/>
  <c r="DD97" i="8"/>
  <c r="DE97" i="8"/>
  <c r="DF97" i="8"/>
  <c r="DG97" i="8"/>
  <c r="DH97" i="8"/>
  <c r="DI97" i="8"/>
  <c r="DJ97" i="8"/>
  <c r="DK97" i="8"/>
  <c r="DL97" i="8"/>
  <c r="DM97" i="8"/>
  <c r="DN97" i="8"/>
  <c r="DO97" i="8"/>
  <c r="DP97" i="8"/>
  <c r="DQ97" i="8"/>
  <c r="DR97" i="8"/>
  <c r="DS97" i="8"/>
  <c r="DT97" i="8"/>
  <c r="DU97" i="8"/>
  <c r="DV97" i="8"/>
  <c r="DW97" i="8"/>
  <c r="DX97" i="8"/>
  <c r="DY97" i="8"/>
  <c r="DZ97" i="8"/>
  <c r="EA97" i="8"/>
  <c r="EB97" i="8"/>
  <c r="EC97" i="8"/>
  <c r="ED97" i="8"/>
  <c r="EE97" i="8"/>
  <c r="EF97" i="8"/>
  <c r="EG97" i="8"/>
  <c r="EH97" i="8"/>
  <c r="EI97" i="8"/>
  <c r="EJ97" i="8"/>
  <c r="EK97" i="8"/>
  <c r="EL97" i="8"/>
  <c r="EM97" i="8"/>
  <c r="EN97" i="8"/>
  <c r="EO97" i="8"/>
  <c r="BY98" i="8"/>
  <c r="BZ98" i="8"/>
  <c r="CA98" i="8"/>
  <c r="CB98" i="8"/>
  <c r="CC98" i="8"/>
  <c r="CD98" i="8"/>
  <c r="CE98" i="8"/>
  <c r="CF98" i="8"/>
  <c r="CG98" i="8"/>
  <c r="CH98" i="8"/>
  <c r="CI98" i="8"/>
  <c r="CJ98" i="8"/>
  <c r="CK98" i="8"/>
  <c r="CL98" i="8"/>
  <c r="CM98" i="8"/>
  <c r="CN98" i="8"/>
  <c r="CO98" i="8"/>
  <c r="CP98" i="8"/>
  <c r="CQ98" i="8"/>
  <c r="CR98" i="8"/>
  <c r="CS98" i="8"/>
  <c r="CT98" i="8"/>
  <c r="CU98" i="8"/>
  <c r="CV98" i="8"/>
  <c r="CW98" i="8"/>
  <c r="CX98" i="8"/>
  <c r="CY98" i="8"/>
  <c r="CZ98" i="8"/>
  <c r="DA98" i="8"/>
  <c r="DB98" i="8"/>
  <c r="DC98" i="8"/>
  <c r="DD98" i="8"/>
  <c r="DE98" i="8"/>
  <c r="DF98" i="8"/>
  <c r="DG98" i="8"/>
  <c r="DH98" i="8"/>
  <c r="DI98" i="8"/>
  <c r="DJ98" i="8"/>
  <c r="DK98" i="8"/>
  <c r="DL98" i="8"/>
  <c r="DM98" i="8"/>
  <c r="DN98" i="8"/>
  <c r="DO98" i="8"/>
  <c r="DP98" i="8"/>
  <c r="DQ98" i="8"/>
  <c r="DR98" i="8"/>
  <c r="DS98" i="8"/>
  <c r="DT98" i="8"/>
  <c r="DU98" i="8"/>
  <c r="DV98" i="8"/>
  <c r="DW98" i="8"/>
  <c r="DX98" i="8"/>
  <c r="DY98" i="8"/>
  <c r="DZ98" i="8"/>
  <c r="EA98" i="8"/>
  <c r="EB98" i="8"/>
  <c r="EC98" i="8"/>
  <c r="ED98" i="8"/>
  <c r="EE98" i="8"/>
  <c r="EF98" i="8"/>
  <c r="EG98" i="8"/>
  <c r="EH98" i="8"/>
  <c r="EI98" i="8"/>
  <c r="EJ98" i="8"/>
  <c r="EK98" i="8"/>
  <c r="EL98" i="8"/>
  <c r="EM98" i="8"/>
  <c r="EN98" i="8"/>
  <c r="EO98" i="8"/>
  <c r="BY99" i="8"/>
  <c r="BZ99" i="8"/>
  <c r="CA99" i="8"/>
  <c r="CB99" i="8"/>
  <c r="CC99" i="8"/>
  <c r="CD99" i="8"/>
  <c r="CE99" i="8"/>
  <c r="CF99" i="8"/>
  <c r="CG99" i="8"/>
  <c r="CH99" i="8"/>
  <c r="CI99" i="8"/>
  <c r="CJ99" i="8"/>
  <c r="CK99" i="8"/>
  <c r="CL99" i="8"/>
  <c r="CM99" i="8"/>
  <c r="CN99" i="8"/>
  <c r="CO99" i="8"/>
  <c r="CP99" i="8"/>
  <c r="CQ99" i="8"/>
  <c r="CR99" i="8"/>
  <c r="CS99" i="8"/>
  <c r="CT99" i="8"/>
  <c r="CU99" i="8"/>
  <c r="CV99" i="8"/>
  <c r="CW99" i="8"/>
  <c r="CX99" i="8"/>
  <c r="CY99" i="8"/>
  <c r="CZ99" i="8"/>
  <c r="DA99" i="8"/>
  <c r="DB99" i="8"/>
  <c r="DC99" i="8"/>
  <c r="DD99" i="8"/>
  <c r="DE99" i="8"/>
  <c r="DF99" i="8"/>
  <c r="DG99" i="8"/>
  <c r="DH99" i="8"/>
  <c r="DI99" i="8"/>
  <c r="DJ99" i="8"/>
  <c r="DK99" i="8"/>
  <c r="DL99" i="8"/>
  <c r="DM99" i="8"/>
  <c r="DN99" i="8"/>
  <c r="DO99" i="8"/>
  <c r="DP99" i="8"/>
  <c r="DQ99" i="8"/>
  <c r="DR99" i="8"/>
  <c r="DS99" i="8"/>
  <c r="DT99" i="8"/>
  <c r="DU99" i="8"/>
  <c r="DV99" i="8"/>
  <c r="DW99" i="8"/>
  <c r="DX99" i="8"/>
  <c r="DY99" i="8"/>
  <c r="DZ99" i="8"/>
  <c r="EA99" i="8"/>
  <c r="EB99" i="8"/>
  <c r="EC99" i="8"/>
  <c r="ED99" i="8"/>
  <c r="EE99" i="8"/>
  <c r="EF99" i="8"/>
  <c r="EG99" i="8"/>
  <c r="EH99" i="8"/>
  <c r="EI99" i="8"/>
  <c r="EJ99" i="8"/>
  <c r="EK99" i="8"/>
  <c r="EL99" i="8"/>
  <c r="EM99" i="8"/>
  <c r="EN99" i="8"/>
  <c r="EO99" i="8"/>
  <c r="BY100" i="8"/>
  <c r="BZ100" i="8"/>
  <c r="CA100" i="8"/>
  <c r="CB100" i="8"/>
  <c r="CC100" i="8"/>
  <c r="CD100" i="8"/>
  <c r="CE100" i="8"/>
  <c r="CF100" i="8"/>
  <c r="CG100" i="8"/>
  <c r="CH100" i="8"/>
  <c r="CI100" i="8"/>
  <c r="CJ100" i="8"/>
  <c r="CK100" i="8"/>
  <c r="CL100" i="8"/>
  <c r="CM100" i="8"/>
  <c r="CN100" i="8"/>
  <c r="CO100" i="8"/>
  <c r="CP100" i="8"/>
  <c r="CQ100" i="8"/>
  <c r="CR100" i="8"/>
  <c r="CS100" i="8"/>
  <c r="CT100" i="8"/>
  <c r="CU100" i="8"/>
  <c r="CV100" i="8"/>
  <c r="CW100" i="8"/>
  <c r="CX100" i="8"/>
  <c r="CY100" i="8"/>
  <c r="CZ100" i="8"/>
  <c r="DA100" i="8"/>
  <c r="DB100" i="8"/>
  <c r="DC100" i="8"/>
  <c r="DD100" i="8"/>
  <c r="DE100" i="8"/>
  <c r="DF100" i="8"/>
  <c r="DG100" i="8"/>
  <c r="DH100" i="8"/>
  <c r="DI100" i="8"/>
  <c r="DJ100" i="8"/>
  <c r="DK100" i="8"/>
  <c r="DL100" i="8"/>
  <c r="DM100" i="8"/>
  <c r="DN100" i="8"/>
  <c r="DO100" i="8"/>
  <c r="DP100" i="8"/>
  <c r="DQ100" i="8"/>
  <c r="DR100" i="8"/>
  <c r="DS100" i="8"/>
  <c r="DT100" i="8"/>
  <c r="DU100" i="8"/>
  <c r="DV100" i="8"/>
  <c r="DW100" i="8"/>
  <c r="DX100" i="8"/>
  <c r="DY100" i="8"/>
  <c r="DZ100" i="8"/>
  <c r="EA100" i="8"/>
  <c r="EB100" i="8"/>
  <c r="EC100" i="8"/>
  <c r="ED100" i="8"/>
  <c r="EE100" i="8"/>
  <c r="EF100" i="8"/>
  <c r="EG100" i="8"/>
  <c r="EH100" i="8"/>
  <c r="EI100" i="8"/>
  <c r="EJ100" i="8"/>
  <c r="EK100" i="8"/>
  <c r="EL100" i="8"/>
  <c r="EM100" i="8"/>
  <c r="EN100" i="8"/>
  <c r="EO100" i="8"/>
  <c r="BY101" i="8"/>
  <c r="BZ101" i="8"/>
  <c r="CA101" i="8"/>
  <c r="CB101" i="8"/>
  <c r="CC101" i="8"/>
  <c r="CD101" i="8"/>
  <c r="CE101" i="8"/>
  <c r="CF101" i="8"/>
  <c r="CG101" i="8"/>
  <c r="CH101" i="8"/>
  <c r="CI101" i="8"/>
  <c r="CJ101" i="8"/>
  <c r="CK101" i="8"/>
  <c r="CL101" i="8"/>
  <c r="CM101" i="8"/>
  <c r="CN101" i="8"/>
  <c r="CO101" i="8"/>
  <c r="CP101" i="8"/>
  <c r="CQ101" i="8"/>
  <c r="CR101" i="8"/>
  <c r="CS101" i="8"/>
  <c r="CT101" i="8"/>
  <c r="CU101" i="8"/>
  <c r="CV101" i="8"/>
  <c r="CW101" i="8"/>
  <c r="CX101" i="8"/>
  <c r="CY101" i="8"/>
  <c r="CZ101" i="8"/>
  <c r="DA101" i="8"/>
  <c r="DB101" i="8"/>
  <c r="DC101" i="8"/>
  <c r="DD101" i="8"/>
  <c r="DE101" i="8"/>
  <c r="DF101" i="8"/>
  <c r="DG101" i="8"/>
  <c r="DH101" i="8"/>
  <c r="DI101" i="8"/>
  <c r="DJ101" i="8"/>
  <c r="DK101" i="8"/>
  <c r="DL101" i="8"/>
  <c r="DM101" i="8"/>
  <c r="DN101" i="8"/>
  <c r="DO101" i="8"/>
  <c r="DP101" i="8"/>
  <c r="DQ101" i="8"/>
  <c r="DR101" i="8"/>
  <c r="DS101" i="8"/>
  <c r="DT101" i="8"/>
  <c r="DU101" i="8"/>
  <c r="DV101" i="8"/>
  <c r="DW101" i="8"/>
  <c r="DX101" i="8"/>
  <c r="DY101" i="8"/>
  <c r="DZ101" i="8"/>
  <c r="EA101" i="8"/>
  <c r="EB101" i="8"/>
  <c r="EC101" i="8"/>
  <c r="ED101" i="8"/>
  <c r="EE101" i="8"/>
  <c r="EF101" i="8"/>
  <c r="EG101" i="8"/>
  <c r="EH101" i="8"/>
  <c r="EI101" i="8"/>
  <c r="EJ101" i="8"/>
  <c r="EK101" i="8"/>
  <c r="EL101" i="8"/>
  <c r="EM101" i="8"/>
  <c r="EN101" i="8"/>
  <c r="EO101" i="8"/>
  <c r="BY102" i="8"/>
  <c r="BZ102" i="8"/>
  <c r="CA102" i="8"/>
  <c r="CB102" i="8"/>
  <c r="CC102" i="8"/>
  <c r="CD102" i="8"/>
  <c r="CE102" i="8"/>
  <c r="CF102" i="8"/>
  <c r="CG102" i="8"/>
  <c r="CH102" i="8"/>
  <c r="CI102" i="8"/>
  <c r="CJ102" i="8"/>
  <c r="CK102" i="8"/>
  <c r="CL102" i="8"/>
  <c r="CM102" i="8"/>
  <c r="CN102" i="8"/>
  <c r="CO102" i="8"/>
  <c r="CP102" i="8"/>
  <c r="CQ102" i="8"/>
  <c r="CR102" i="8"/>
  <c r="CS102" i="8"/>
  <c r="CT102" i="8"/>
  <c r="CU102" i="8"/>
  <c r="CV102" i="8"/>
  <c r="CW102" i="8"/>
  <c r="CX102" i="8"/>
  <c r="CY102" i="8"/>
  <c r="CZ102" i="8"/>
  <c r="DA102" i="8"/>
  <c r="DB102" i="8"/>
  <c r="DC102" i="8"/>
  <c r="DD102" i="8"/>
  <c r="DE102" i="8"/>
  <c r="DF102" i="8"/>
  <c r="DG102" i="8"/>
  <c r="DH102" i="8"/>
  <c r="DI102" i="8"/>
  <c r="DJ102" i="8"/>
  <c r="DK102" i="8"/>
  <c r="DL102" i="8"/>
  <c r="DM102" i="8"/>
  <c r="DN102" i="8"/>
  <c r="DO102" i="8"/>
  <c r="DP102" i="8"/>
  <c r="DQ102" i="8"/>
  <c r="DR102" i="8"/>
  <c r="DS102" i="8"/>
  <c r="DT102" i="8"/>
  <c r="DU102" i="8"/>
  <c r="DV102" i="8"/>
  <c r="DW102" i="8"/>
  <c r="DX102" i="8"/>
  <c r="DY102" i="8"/>
  <c r="DZ102" i="8"/>
  <c r="EA102" i="8"/>
  <c r="EB102" i="8"/>
  <c r="EC102" i="8"/>
  <c r="ED102" i="8"/>
  <c r="EE102" i="8"/>
  <c r="EF102" i="8"/>
  <c r="EG102" i="8"/>
  <c r="EH102" i="8"/>
  <c r="EI102" i="8"/>
  <c r="EJ102" i="8"/>
  <c r="EK102" i="8"/>
  <c r="EL102" i="8"/>
  <c r="EM102" i="8"/>
  <c r="EN102" i="8"/>
  <c r="EO102" i="8"/>
  <c r="BY103" i="8"/>
  <c r="BZ103" i="8"/>
  <c r="CA103" i="8"/>
  <c r="CB103" i="8"/>
  <c r="CC103" i="8"/>
  <c r="CD103" i="8"/>
  <c r="CE103" i="8"/>
  <c r="CF103" i="8"/>
  <c r="CG103" i="8"/>
  <c r="CH103" i="8"/>
  <c r="CI103" i="8"/>
  <c r="CJ103" i="8"/>
  <c r="CK103" i="8"/>
  <c r="CL103" i="8"/>
  <c r="CM103" i="8"/>
  <c r="CN103" i="8"/>
  <c r="CO103" i="8"/>
  <c r="CP103" i="8"/>
  <c r="CQ103" i="8"/>
  <c r="CR103" i="8"/>
  <c r="CS103" i="8"/>
  <c r="CT103" i="8"/>
  <c r="CU103" i="8"/>
  <c r="CV103" i="8"/>
  <c r="CW103" i="8"/>
  <c r="CX103" i="8"/>
  <c r="CY103" i="8"/>
  <c r="CZ103" i="8"/>
  <c r="DA103" i="8"/>
  <c r="DB103" i="8"/>
  <c r="DC103" i="8"/>
  <c r="DD103" i="8"/>
  <c r="DE103" i="8"/>
  <c r="DF103" i="8"/>
  <c r="DG103" i="8"/>
  <c r="DH103" i="8"/>
  <c r="DI103" i="8"/>
  <c r="DJ103" i="8"/>
  <c r="DK103" i="8"/>
  <c r="DL103" i="8"/>
  <c r="DM103" i="8"/>
  <c r="DN103" i="8"/>
  <c r="DO103" i="8"/>
  <c r="DP103" i="8"/>
  <c r="DQ103" i="8"/>
  <c r="DR103" i="8"/>
  <c r="DS103" i="8"/>
  <c r="DT103" i="8"/>
  <c r="DU103" i="8"/>
  <c r="DV103" i="8"/>
  <c r="DW103" i="8"/>
  <c r="DX103" i="8"/>
  <c r="DY103" i="8"/>
  <c r="DZ103" i="8"/>
  <c r="EA103" i="8"/>
  <c r="EB103" i="8"/>
  <c r="EC103" i="8"/>
  <c r="ED103" i="8"/>
  <c r="EE103" i="8"/>
  <c r="EF103" i="8"/>
  <c r="EG103" i="8"/>
  <c r="EH103" i="8"/>
  <c r="EI103" i="8"/>
  <c r="EJ103" i="8"/>
  <c r="EK103" i="8"/>
  <c r="EL103" i="8"/>
  <c r="EM103" i="8"/>
  <c r="EN103" i="8"/>
  <c r="EO103" i="8"/>
  <c r="BY104" i="8"/>
  <c r="BZ104" i="8"/>
  <c r="CA104" i="8"/>
  <c r="CB104" i="8"/>
  <c r="CC104" i="8"/>
  <c r="CD104" i="8"/>
  <c r="CE104" i="8"/>
  <c r="CF104" i="8"/>
  <c r="CG104" i="8"/>
  <c r="CH104" i="8"/>
  <c r="CI104" i="8"/>
  <c r="CJ104" i="8"/>
  <c r="CK104" i="8"/>
  <c r="CL104" i="8"/>
  <c r="CM104" i="8"/>
  <c r="CN104" i="8"/>
  <c r="CO104" i="8"/>
  <c r="CP104" i="8"/>
  <c r="CQ104" i="8"/>
  <c r="CR104" i="8"/>
  <c r="CS104" i="8"/>
  <c r="CT104" i="8"/>
  <c r="CU104" i="8"/>
  <c r="CV104" i="8"/>
  <c r="CW104" i="8"/>
  <c r="CX104" i="8"/>
  <c r="CY104" i="8"/>
  <c r="CZ104" i="8"/>
  <c r="DA104" i="8"/>
  <c r="DB104" i="8"/>
  <c r="DC104" i="8"/>
  <c r="DD104" i="8"/>
  <c r="DE104" i="8"/>
  <c r="DF104" i="8"/>
  <c r="DG104" i="8"/>
  <c r="DH104" i="8"/>
  <c r="DI104" i="8"/>
  <c r="DJ104" i="8"/>
  <c r="DK104" i="8"/>
  <c r="DL104" i="8"/>
  <c r="DM104" i="8"/>
  <c r="DN104" i="8"/>
  <c r="DO104" i="8"/>
  <c r="DP104" i="8"/>
  <c r="DQ104" i="8"/>
  <c r="DR104" i="8"/>
  <c r="DS104" i="8"/>
  <c r="DT104" i="8"/>
  <c r="DU104" i="8"/>
  <c r="DV104" i="8"/>
  <c r="DW104" i="8"/>
  <c r="DX104" i="8"/>
  <c r="DY104" i="8"/>
  <c r="DZ104" i="8"/>
  <c r="EA104" i="8"/>
  <c r="EB104" i="8"/>
  <c r="EC104" i="8"/>
  <c r="ED104" i="8"/>
  <c r="EE104" i="8"/>
  <c r="EF104" i="8"/>
  <c r="EG104" i="8"/>
  <c r="EH104" i="8"/>
  <c r="EI104" i="8"/>
  <c r="EJ104" i="8"/>
  <c r="EK104" i="8"/>
  <c r="EL104" i="8"/>
  <c r="EM104" i="8"/>
  <c r="EN104" i="8"/>
  <c r="EO104" i="8"/>
  <c r="BY105" i="8"/>
  <c r="BZ105" i="8"/>
  <c r="CA105" i="8"/>
  <c r="CB105" i="8"/>
  <c r="CC105" i="8"/>
  <c r="CD105" i="8"/>
  <c r="CE105" i="8"/>
  <c r="CF105" i="8"/>
  <c r="CG105" i="8"/>
  <c r="CH105" i="8"/>
  <c r="CI105" i="8"/>
  <c r="CJ105" i="8"/>
  <c r="CK105" i="8"/>
  <c r="CL105" i="8"/>
  <c r="CM105" i="8"/>
  <c r="CN105" i="8"/>
  <c r="CO105" i="8"/>
  <c r="CP105" i="8"/>
  <c r="CQ105" i="8"/>
  <c r="CR105" i="8"/>
  <c r="CS105" i="8"/>
  <c r="CT105" i="8"/>
  <c r="CU105" i="8"/>
  <c r="CV105" i="8"/>
  <c r="CW105" i="8"/>
  <c r="CX105" i="8"/>
  <c r="CY105" i="8"/>
  <c r="CZ105" i="8"/>
  <c r="DA105" i="8"/>
  <c r="DB105" i="8"/>
  <c r="DC105" i="8"/>
  <c r="DD105" i="8"/>
  <c r="DE105" i="8"/>
  <c r="DF105" i="8"/>
  <c r="DG105" i="8"/>
  <c r="DH105" i="8"/>
  <c r="DI105" i="8"/>
  <c r="DJ105" i="8"/>
  <c r="DK105" i="8"/>
  <c r="DL105" i="8"/>
  <c r="DM105" i="8"/>
  <c r="DN105" i="8"/>
  <c r="DO105" i="8"/>
  <c r="DP105" i="8"/>
  <c r="DQ105" i="8"/>
  <c r="DR105" i="8"/>
  <c r="DS105" i="8"/>
  <c r="DT105" i="8"/>
  <c r="DU105" i="8"/>
  <c r="DV105" i="8"/>
  <c r="DW105" i="8"/>
  <c r="DX105" i="8"/>
  <c r="DY105" i="8"/>
  <c r="DZ105" i="8"/>
  <c r="EA105" i="8"/>
  <c r="EB105" i="8"/>
  <c r="EC105" i="8"/>
  <c r="ED105" i="8"/>
  <c r="EE105" i="8"/>
  <c r="EF105" i="8"/>
  <c r="EG105" i="8"/>
  <c r="EH105" i="8"/>
  <c r="EI105" i="8"/>
  <c r="EJ105" i="8"/>
  <c r="EK105" i="8"/>
  <c r="EL105" i="8"/>
  <c r="EM105" i="8"/>
  <c r="EN105" i="8"/>
  <c r="EO105" i="8"/>
  <c r="BY106" i="8"/>
  <c r="BZ106" i="8"/>
  <c r="CA106" i="8"/>
  <c r="CB106" i="8"/>
  <c r="CC106" i="8"/>
  <c r="CD106" i="8"/>
  <c r="CE106" i="8"/>
  <c r="CF106" i="8"/>
  <c r="CG106" i="8"/>
  <c r="CH106" i="8"/>
  <c r="CI106" i="8"/>
  <c r="CJ106" i="8"/>
  <c r="CK106" i="8"/>
  <c r="CL106" i="8"/>
  <c r="CM106" i="8"/>
  <c r="CN106" i="8"/>
  <c r="CO106" i="8"/>
  <c r="CP106" i="8"/>
  <c r="CQ106" i="8"/>
  <c r="CR106" i="8"/>
  <c r="CS106" i="8"/>
  <c r="CT106" i="8"/>
  <c r="CU106" i="8"/>
  <c r="CV106" i="8"/>
  <c r="CW106" i="8"/>
  <c r="CX106" i="8"/>
  <c r="CY106" i="8"/>
  <c r="CZ106" i="8"/>
  <c r="DA106" i="8"/>
  <c r="DB106" i="8"/>
  <c r="DC106" i="8"/>
  <c r="DD106" i="8"/>
  <c r="DE106" i="8"/>
  <c r="DF106" i="8"/>
  <c r="DG106" i="8"/>
  <c r="DH106" i="8"/>
  <c r="DI106" i="8"/>
  <c r="DJ106" i="8"/>
  <c r="DK106" i="8"/>
  <c r="DL106" i="8"/>
  <c r="DM106" i="8"/>
  <c r="DN106" i="8"/>
  <c r="DO106" i="8"/>
  <c r="DP106" i="8"/>
  <c r="DQ106" i="8"/>
  <c r="DR106" i="8"/>
  <c r="DS106" i="8"/>
  <c r="DT106" i="8"/>
  <c r="DU106" i="8"/>
  <c r="DV106" i="8"/>
  <c r="DW106" i="8"/>
  <c r="DX106" i="8"/>
  <c r="DY106" i="8"/>
  <c r="DZ106" i="8"/>
  <c r="EA106" i="8"/>
  <c r="EB106" i="8"/>
  <c r="EC106" i="8"/>
  <c r="ED106" i="8"/>
  <c r="EE106" i="8"/>
  <c r="EF106" i="8"/>
  <c r="EG106" i="8"/>
  <c r="EH106" i="8"/>
  <c r="EI106" i="8"/>
  <c r="EJ106" i="8"/>
  <c r="EK106" i="8"/>
  <c r="EL106" i="8"/>
  <c r="EM106" i="8"/>
  <c r="EN106" i="8"/>
  <c r="EO106" i="8"/>
  <c r="BY107" i="8"/>
  <c r="BZ107" i="8"/>
  <c r="CA107" i="8"/>
  <c r="CB107" i="8"/>
  <c r="CC107" i="8"/>
  <c r="CD107" i="8"/>
  <c r="CE107" i="8"/>
  <c r="CF107" i="8"/>
  <c r="CG107" i="8"/>
  <c r="CH107" i="8"/>
  <c r="CI107" i="8"/>
  <c r="CJ107" i="8"/>
  <c r="CK107" i="8"/>
  <c r="CL107" i="8"/>
  <c r="CM107" i="8"/>
  <c r="CN107" i="8"/>
  <c r="CO107" i="8"/>
  <c r="CP107" i="8"/>
  <c r="CQ107" i="8"/>
  <c r="CR107" i="8"/>
  <c r="CS107" i="8"/>
  <c r="CT107" i="8"/>
  <c r="CU107" i="8"/>
  <c r="CV107" i="8"/>
  <c r="CW107" i="8"/>
  <c r="CX107" i="8"/>
  <c r="CY107" i="8"/>
  <c r="CZ107" i="8"/>
  <c r="DA107" i="8"/>
  <c r="DB107" i="8"/>
  <c r="DC107" i="8"/>
  <c r="DD107" i="8"/>
  <c r="DE107" i="8"/>
  <c r="DF107" i="8"/>
  <c r="DG107" i="8"/>
  <c r="DH107" i="8"/>
  <c r="DI107" i="8"/>
  <c r="DJ107" i="8"/>
  <c r="DK107" i="8"/>
  <c r="DL107" i="8"/>
  <c r="DM107" i="8"/>
  <c r="DN107" i="8"/>
  <c r="DO107" i="8"/>
  <c r="DP107" i="8"/>
  <c r="DQ107" i="8"/>
  <c r="DR107" i="8"/>
  <c r="DS107" i="8"/>
  <c r="DT107" i="8"/>
  <c r="DU107" i="8"/>
  <c r="DV107" i="8"/>
  <c r="DW107" i="8"/>
  <c r="DX107" i="8"/>
  <c r="DY107" i="8"/>
  <c r="DZ107" i="8"/>
  <c r="EA107" i="8"/>
  <c r="EB107" i="8"/>
  <c r="EC107" i="8"/>
  <c r="ED107" i="8"/>
  <c r="EE107" i="8"/>
  <c r="EF107" i="8"/>
  <c r="EG107" i="8"/>
  <c r="EH107" i="8"/>
  <c r="EI107" i="8"/>
  <c r="EJ107" i="8"/>
  <c r="EK107" i="8"/>
  <c r="EL107" i="8"/>
  <c r="EM107" i="8"/>
  <c r="EN107" i="8"/>
  <c r="EO107" i="8"/>
  <c r="BY108" i="8"/>
  <c r="BZ108" i="8"/>
  <c r="CA108" i="8"/>
  <c r="CB108" i="8"/>
  <c r="CC108" i="8"/>
  <c r="CD108" i="8"/>
  <c r="CE108" i="8"/>
  <c r="CF108" i="8"/>
  <c r="CG108" i="8"/>
  <c r="CH108" i="8"/>
  <c r="CI108" i="8"/>
  <c r="CJ108" i="8"/>
  <c r="CK108" i="8"/>
  <c r="CL108" i="8"/>
  <c r="CM108" i="8"/>
  <c r="CN108" i="8"/>
  <c r="CO108" i="8"/>
  <c r="CP108" i="8"/>
  <c r="CQ108" i="8"/>
  <c r="CR108" i="8"/>
  <c r="CS108" i="8"/>
  <c r="CT108" i="8"/>
  <c r="CU108" i="8"/>
  <c r="CV108" i="8"/>
  <c r="CW108" i="8"/>
  <c r="CX108" i="8"/>
  <c r="CY108" i="8"/>
  <c r="CZ108" i="8"/>
  <c r="DA108" i="8"/>
  <c r="DB108" i="8"/>
  <c r="DC108" i="8"/>
  <c r="DD108" i="8"/>
  <c r="DE108" i="8"/>
  <c r="DF108" i="8"/>
  <c r="DG108" i="8"/>
  <c r="DH108" i="8"/>
  <c r="DI108" i="8"/>
  <c r="DJ108" i="8"/>
  <c r="DK108" i="8"/>
  <c r="DL108" i="8"/>
  <c r="DM108" i="8"/>
  <c r="DN108" i="8"/>
  <c r="DO108" i="8"/>
  <c r="DP108" i="8"/>
  <c r="DQ108" i="8"/>
  <c r="DR108" i="8"/>
  <c r="DS108" i="8"/>
  <c r="DT108" i="8"/>
  <c r="DU108" i="8"/>
  <c r="DV108" i="8"/>
  <c r="DW108" i="8"/>
  <c r="DX108" i="8"/>
  <c r="DY108" i="8"/>
  <c r="DZ108" i="8"/>
  <c r="EA108" i="8"/>
  <c r="EB108" i="8"/>
  <c r="EC108" i="8"/>
  <c r="ED108" i="8"/>
  <c r="EE108" i="8"/>
  <c r="EF108" i="8"/>
  <c r="EG108" i="8"/>
  <c r="EH108" i="8"/>
  <c r="EI108" i="8"/>
  <c r="EJ108" i="8"/>
  <c r="EK108" i="8"/>
  <c r="EL108" i="8"/>
  <c r="EM108" i="8"/>
  <c r="EN108" i="8"/>
  <c r="EO108" i="8"/>
  <c r="BY47" i="8"/>
  <c r="BZ47" i="8"/>
  <c r="CA47" i="8"/>
  <c r="CB47" i="8"/>
  <c r="CC47" i="8"/>
  <c r="CD47" i="8"/>
  <c r="CE47" i="8"/>
  <c r="CF47" i="8"/>
  <c r="CG47" i="8"/>
  <c r="CH47" i="8"/>
  <c r="CI47" i="8"/>
  <c r="CJ47" i="8"/>
  <c r="CK47" i="8"/>
  <c r="CL47" i="8"/>
  <c r="CM47" i="8"/>
  <c r="CN47" i="8"/>
  <c r="CO47" i="8"/>
  <c r="CP47" i="8"/>
  <c r="CQ47" i="8"/>
  <c r="CR47" i="8"/>
  <c r="CS47" i="8"/>
  <c r="CT47" i="8"/>
  <c r="CU47" i="8"/>
  <c r="CV47" i="8"/>
  <c r="CW47" i="8"/>
  <c r="CX47" i="8"/>
  <c r="CY47" i="8"/>
  <c r="CZ47" i="8"/>
  <c r="DA47" i="8"/>
  <c r="DB47" i="8"/>
  <c r="DC47" i="8"/>
  <c r="DD47" i="8"/>
  <c r="DE47" i="8"/>
  <c r="DF47" i="8"/>
  <c r="DG47" i="8"/>
  <c r="DH47" i="8"/>
  <c r="DI47" i="8"/>
  <c r="DJ47" i="8"/>
  <c r="DK47" i="8"/>
  <c r="DL47" i="8"/>
  <c r="DM47" i="8"/>
  <c r="DN47" i="8"/>
  <c r="DO47" i="8"/>
  <c r="DP47" i="8"/>
  <c r="DQ47" i="8"/>
  <c r="DR47" i="8"/>
  <c r="DS47" i="8"/>
  <c r="DT47" i="8"/>
  <c r="DU47" i="8"/>
  <c r="DV47" i="8"/>
  <c r="DW47" i="8"/>
  <c r="DX47" i="8"/>
  <c r="DY47" i="8"/>
  <c r="DZ47" i="8"/>
  <c r="EA47" i="8"/>
  <c r="EB47" i="8"/>
  <c r="EC47" i="8"/>
  <c r="ED47" i="8"/>
  <c r="EE47" i="8"/>
  <c r="EF47" i="8"/>
  <c r="EG47" i="8"/>
  <c r="EH47" i="8"/>
  <c r="EI47" i="8"/>
  <c r="EJ47" i="8"/>
  <c r="EK47" i="8"/>
  <c r="EL47" i="8"/>
  <c r="EM47" i="8"/>
  <c r="EN47" i="8"/>
  <c r="EO47" i="8"/>
  <c r="BY45" i="8"/>
  <c r="BZ45" i="8"/>
  <c r="CA45" i="8"/>
  <c r="CB45" i="8"/>
  <c r="CC45" i="8"/>
  <c r="CD45" i="8"/>
  <c r="CE45" i="8"/>
  <c r="CF45" i="8"/>
  <c r="CG45" i="8"/>
  <c r="CH45" i="8"/>
  <c r="CI45" i="8"/>
  <c r="CJ45" i="8"/>
  <c r="CK45" i="8"/>
  <c r="CL45" i="8"/>
  <c r="CM45" i="8"/>
  <c r="CN45" i="8"/>
  <c r="CO45" i="8"/>
  <c r="CP45" i="8"/>
  <c r="CQ45" i="8"/>
  <c r="CR45" i="8"/>
  <c r="CS45" i="8"/>
  <c r="CT45" i="8"/>
  <c r="CU45" i="8"/>
  <c r="CV45" i="8"/>
  <c r="CW45" i="8"/>
  <c r="CX45" i="8"/>
  <c r="CY45" i="8"/>
  <c r="CZ45" i="8"/>
  <c r="DA45" i="8"/>
  <c r="DB45" i="8"/>
  <c r="DC45" i="8"/>
  <c r="DD45" i="8"/>
  <c r="DE45" i="8"/>
  <c r="DF45" i="8"/>
  <c r="DG45" i="8"/>
  <c r="DH45" i="8"/>
  <c r="DI45" i="8"/>
  <c r="DJ45" i="8"/>
  <c r="DK45" i="8"/>
  <c r="DL45" i="8"/>
  <c r="DM45" i="8"/>
  <c r="DN45" i="8"/>
  <c r="DO45" i="8"/>
  <c r="DP45" i="8"/>
  <c r="DQ45" i="8"/>
  <c r="DR45" i="8"/>
  <c r="DS45" i="8"/>
  <c r="DT45" i="8"/>
  <c r="DU45" i="8"/>
  <c r="DV45" i="8"/>
  <c r="DW45" i="8"/>
  <c r="DX45" i="8"/>
  <c r="DY45" i="8"/>
  <c r="DZ45" i="8"/>
  <c r="EA45" i="8"/>
  <c r="EB45" i="8"/>
  <c r="EC45" i="8"/>
  <c r="ED45" i="8"/>
  <c r="EE45" i="8"/>
  <c r="EF45" i="8"/>
  <c r="EG45" i="8"/>
  <c r="EH45" i="8"/>
  <c r="EI45" i="8"/>
  <c r="EJ45" i="8"/>
  <c r="EK45" i="8"/>
  <c r="EL45" i="8"/>
  <c r="EM45" i="8"/>
  <c r="EN45" i="8"/>
  <c r="EO45" i="8"/>
  <c r="BY43" i="8"/>
  <c r="BZ43" i="8"/>
  <c r="CA43" i="8"/>
  <c r="CB43" i="8"/>
  <c r="CC43" i="8"/>
  <c r="CD43" i="8"/>
  <c r="CE43" i="8"/>
  <c r="CF43" i="8"/>
  <c r="CG43" i="8"/>
  <c r="CH43" i="8"/>
  <c r="CI43" i="8"/>
  <c r="CJ43" i="8"/>
  <c r="CK43" i="8"/>
  <c r="CL43" i="8"/>
  <c r="CM43" i="8"/>
  <c r="CN43" i="8"/>
  <c r="CO43" i="8"/>
  <c r="CP43" i="8"/>
  <c r="CQ43" i="8"/>
  <c r="CR43" i="8"/>
  <c r="CS43" i="8"/>
  <c r="CT43" i="8"/>
  <c r="CU43" i="8"/>
  <c r="CV43" i="8"/>
  <c r="CW43" i="8"/>
  <c r="CX43" i="8"/>
  <c r="CY43" i="8"/>
  <c r="CZ43" i="8"/>
  <c r="DA43" i="8"/>
  <c r="DB43" i="8"/>
  <c r="DC43" i="8"/>
  <c r="DD43" i="8"/>
  <c r="DE43" i="8"/>
  <c r="DF43" i="8"/>
  <c r="DG43" i="8"/>
  <c r="DH43" i="8"/>
  <c r="DI43" i="8"/>
  <c r="DJ43" i="8"/>
  <c r="DK43" i="8"/>
  <c r="DL43" i="8"/>
  <c r="DM43" i="8"/>
  <c r="DN43" i="8"/>
  <c r="DO43" i="8"/>
  <c r="DP43" i="8"/>
  <c r="DQ43" i="8"/>
  <c r="DR43" i="8"/>
  <c r="DS43" i="8"/>
  <c r="DT43" i="8"/>
  <c r="DU43" i="8"/>
  <c r="DV43" i="8"/>
  <c r="DW43" i="8"/>
  <c r="DX43" i="8"/>
  <c r="DY43" i="8"/>
  <c r="DZ43" i="8"/>
  <c r="EA43" i="8"/>
  <c r="EB43" i="8"/>
  <c r="EC43" i="8"/>
  <c r="ED43" i="8"/>
  <c r="EE43" i="8"/>
  <c r="EF43" i="8"/>
  <c r="EG43" i="8"/>
  <c r="EH43" i="8"/>
  <c r="EI43" i="8"/>
  <c r="EJ43" i="8"/>
  <c r="EK43" i="8"/>
  <c r="EL43" i="8"/>
  <c r="EM43" i="8"/>
  <c r="EN43" i="8"/>
  <c r="EO43" i="8"/>
  <c r="BY39" i="8"/>
  <c r="BZ39" i="8"/>
  <c r="CA39" i="8"/>
  <c r="CB39" i="8"/>
  <c r="CC39" i="8"/>
  <c r="CD39" i="8"/>
  <c r="CE39" i="8"/>
  <c r="CF39" i="8"/>
  <c r="CG39" i="8"/>
  <c r="CH39" i="8"/>
  <c r="CI39" i="8"/>
  <c r="CJ39" i="8"/>
  <c r="CK39" i="8"/>
  <c r="CL39" i="8"/>
  <c r="CM39" i="8"/>
  <c r="CN39" i="8"/>
  <c r="CO39" i="8"/>
  <c r="CP39" i="8"/>
  <c r="CQ39" i="8"/>
  <c r="CR39" i="8"/>
  <c r="CS39" i="8"/>
  <c r="CT39" i="8"/>
  <c r="CU39" i="8"/>
  <c r="CV39" i="8"/>
  <c r="CW39" i="8"/>
  <c r="CX39" i="8"/>
  <c r="CY39" i="8"/>
  <c r="CZ39" i="8"/>
  <c r="DA39" i="8"/>
  <c r="DB39" i="8"/>
  <c r="DC39" i="8"/>
  <c r="DD39" i="8"/>
  <c r="DE39" i="8"/>
  <c r="DF39" i="8"/>
  <c r="DG39" i="8"/>
  <c r="DH39" i="8"/>
  <c r="DI39" i="8"/>
  <c r="DJ39" i="8"/>
  <c r="DK39" i="8"/>
  <c r="DL39" i="8"/>
  <c r="DM39" i="8"/>
  <c r="DN39" i="8"/>
  <c r="DO39" i="8"/>
  <c r="DP39" i="8"/>
  <c r="DQ39" i="8"/>
  <c r="DR39" i="8"/>
  <c r="DS39" i="8"/>
  <c r="DT39" i="8"/>
  <c r="DU39" i="8"/>
  <c r="DV39" i="8"/>
  <c r="DW39" i="8"/>
  <c r="DX39" i="8"/>
  <c r="DY39" i="8"/>
  <c r="DZ39" i="8"/>
  <c r="EA39" i="8"/>
  <c r="EB39" i="8"/>
  <c r="EC39" i="8"/>
  <c r="ED39" i="8"/>
  <c r="EE39" i="8"/>
  <c r="EF39" i="8"/>
  <c r="EG39" i="8"/>
  <c r="EH39" i="8"/>
  <c r="EI39" i="8"/>
  <c r="EJ39" i="8"/>
  <c r="EK39" i="8"/>
  <c r="EL39" i="8"/>
  <c r="EM39" i="8"/>
  <c r="EN39" i="8"/>
  <c r="EO39" i="8"/>
  <c r="BY37" i="8"/>
  <c r="BZ37" i="8"/>
  <c r="CA37" i="8"/>
  <c r="CB37" i="8"/>
  <c r="CC37" i="8"/>
  <c r="CD37" i="8"/>
  <c r="CE37" i="8"/>
  <c r="CF37" i="8"/>
  <c r="CG37" i="8"/>
  <c r="CH37" i="8"/>
  <c r="CI37" i="8"/>
  <c r="CJ37" i="8"/>
  <c r="CK37" i="8"/>
  <c r="CL37" i="8"/>
  <c r="CM37" i="8"/>
  <c r="CN37" i="8"/>
  <c r="CO37" i="8"/>
  <c r="CP37" i="8"/>
  <c r="CQ37" i="8"/>
  <c r="CR37" i="8"/>
  <c r="CS37" i="8"/>
  <c r="CT37" i="8"/>
  <c r="CU37" i="8"/>
  <c r="CV37" i="8"/>
  <c r="CW37" i="8"/>
  <c r="CX37" i="8"/>
  <c r="CY37" i="8"/>
  <c r="CZ37" i="8"/>
  <c r="DA37" i="8"/>
  <c r="DB37" i="8"/>
  <c r="DC37" i="8"/>
  <c r="DD37" i="8"/>
  <c r="DE37" i="8"/>
  <c r="DF37" i="8"/>
  <c r="DG37" i="8"/>
  <c r="DH37" i="8"/>
  <c r="DI37" i="8"/>
  <c r="DJ37" i="8"/>
  <c r="DK37" i="8"/>
  <c r="DL37" i="8"/>
  <c r="DM37" i="8"/>
  <c r="DN37" i="8"/>
  <c r="DO37" i="8"/>
  <c r="DP37" i="8"/>
  <c r="DQ37" i="8"/>
  <c r="DR37" i="8"/>
  <c r="DS37" i="8"/>
  <c r="DT37" i="8"/>
  <c r="DU37" i="8"/>
  <c r="DV37" i="8"/>
  <c r="DW37" i="8"/>
  <c r="DX37" i="8"/>
  <c r="DY37" i="8"/>
  <c r="DZ37" i="8"/>
  <c r="EA37" i="8"/>
  <c r="EB37" i="8"/>
  <c r="EC37" i="8"/>
  <c r="ED37" i="8"/>
  <c r="EE37" i="8"/>
  <c r="EF37" i="8"/>
  <c r="EG37" i="8"/>
  <c r="EH37" i="8"/>
  <c r="EI37" i="8"/>
  <c r="EJ37" i="8"/>
  <c r="EK37" i="8"/>
  <c r="EL37" i="8"/>
  <c r="EM37" i="8"/>
  <c r="EN37" i="8"/>
  <c r="EO37" i="8"/>
  <c r="BY35" i="8"/>
  <c r="BZ35" i="8"/>
  <c r="CA35" i="8"/>
  <c r="CB35" i="8"/>
  <c r="CC35" i="8"/>
  <c r="CD35" i="8"/>
  <c r="CE35" i="8"/>
  <c r="CF35" i="8"/>
  <c r="CG35" i="8"/>
  <c r="CH35" i="8"/>
  <c r="CI35" i="8"/>
  <c r="CJ35" i="8"/>
  <c r="CK35" i="8"/>
  <c r="CL35" i="8"/>
  <c r="CM35" i="8"/>
  <c r="CN35" i="8"/>
  <c r="CO35" i="8"/>
  <c r="CP35" i="8"/>
  <c r="CQ35" i="8"/>
  <c r="CR35" i="8"/>
  <c r="CS35" i="8"/>
  <c r="CT35" i="8"/>
  <c r="CU35" i="8"/>
  <c r="CV35" i="8"/>
  <c r="CW35" i="8"/>
  <c r="CX35" i="8"/>
  <c r="CY35" i="8"/>
  <c r="CZ35" i="8"/>
  <c r="DA35" i="8"/>
  <c r="DB35" i="8"/>
  <c r="DC35" i="8"/>
  <c r="DD35" i="8"/>
  <c r="DE35" i="8"/>
  <c r="DF35" i="8"/>
  <c r="DG35" i="8"/>
  <c r="DH35" i="8"/>
  <c r="DI35" i="8"/>
  <c r="DJ35" i="8"/>
  <c r="DK35" i="8"/>
  <c r="DL35" i="8"/>
  <c r="DM35" i="8"/>
  <c r="DN35" i="8"/>
  <c r="DO35" i="8"/>
  <c r="DP35" i="8"/>
  <c r="DQ35" i="8"/>
  <c r="DR35" i="8"/>
  <c r="DS35" i="8"/>
  <c r="DT35" i="8"/>
  <c r="DU35" i="8"/>
  <c r="DV35" i="8"/>
  <c r="DW35" i="8"/>
  <c r="DX35" i="8"/>
  <c r="DY35" i="8"/>
  <c r="DZ35" i="8"/>
  <c r="EA35" i="8"/>
  <c r="EB35" i="8"/>
  <c r="EC35" i="8"/>
  <c r="ED35" i="8"/>
  <c r="EE35" i="8"/>
  <c r="EF35" i="8"/>
  <c r="EG35" i="8"/>
  <c r="EH35" i="8"/>
  <c r="EI35" i="8"/>
  <c r="EJ35" i="8"/>
  <c r="EK35" i="8"/>
  <c r="EL35" i="8"/>
  <c r="EM35" i="8"/>
  <c r="EN35" i="8"/>
  <c r="EO35" i="8"/>
  <c r="BY33" i="8"/>
  <c r="BZ33" i="8"/>
  <c r="CA33" i="8"/>
  <c r="CB33" i="8"/>
  <c r="CC33" i="8"/>
  <c r="CD33" i="8"/>
  <c r="CE33" i="8"/>
  <c r="CF33" i="8"/>
  <c r="CG33" i="8"/>
  <c r="CH33" i="8"/>
  <c r="CI33" i="8"/>
  <c r="CJ33" i="8"/>
  <c r="CK33" i="8"/>
  <c r="CL33" i="8"/>
  <c r="CM33" i="8"/>
  <c r="CN33" i="8"/>
  <c r="CO33" i="8"/>
  <c r="CP33" i="8"/>
  <c r="CQ33" i="8"/>
  <c r="CR33" i="8"/>
  <c r="CS33" i="8"/>
  <c r="CT33" i="8"/>
  <c r="CU33" i="8"/>
  <c r="CV33" i="8"/>
  <c r="CW33" i="8"/>
  <c r="CX33" i="8"/>
  <c r="CY33" i="8"/>
  <c r="CZ33" i="8"/>
  <c r="DA33" i="8"/>
  <c r="DB33" i="8"/>
  <c r="DC33" i="8"/>
  <c r="DD33" i="8"/>
  <c r="DE33" i="8"/>
  <c r="DF33" i="8"/>
  <c r="DG33" i="8"/>
  <c r="DH33" i="8"/>
  <c r="DI33" i="8"/>
  <c r="DJ33" i="8"/>
  <c r="DK33" i="8"/>
  <c r="DL33" i="8"/>
  <c r="DM33" i="8"/>
  <c r="DN33" i="8"/>
  <c r="DO33" i="8"/>
  <c r="DP33" i="8"/>
  <c r="DQ33" i="8"/>
  <c r="DR33" i="8"/>
  <c r="DS33" i="8"/>
  <c r="DT33" i="8"/>
  <c r="DU33" i="8"/>
  <c r="DV33" i="8"/>
  <c r="DW33" i="8"/>
  <c r="DX33" i="8"/>
  <c r="DY33" i="8"/>
  <c r="DZ33" i="8"/>
  <c r="EA33" i="8"/>
  <c r="EB33" i="8"/>
  <c r="EC33" i="8"/>
  <c r="ED33" i="8"/>
  <c r="EE33" i="8"/>
  <c r="EF33" i="8"/>
  <c r="EG33" i="8"/>
  <c r="EH33" i="8"/>
  <c r="EI33" i="8"/>
  <c r="EJ33" i="8"/>
  <c r="EK33" i="8"/>
  <c r="EL33" i="8"/>
  <c r="EM33" i="8"/>
  <c r="EN33" i="8"/>
  <c r="EO33" i="8"/>
  <c r="BY31" i="8"/>
  <c r="BZ31" i="8"/>
  <c r="CA31" i="8"/>
  <c r="CB31" i="8"/>
  <c r="CC31" i="8"/>
  <c r="CD31" i="8"/>
  <c r="CE31" i="8"/>
  <c r="CF31" i="8"/>
  <c r="CG31" i="8"/>
  <c r="CH31" i="8"/>
  <c r="CI31" i="8"/>
  <c r="CJ31" i="8"/>
  <c r="CK31" i="8"/>
  <c r="CL31" i="8"/>
  <c r="CM31" i="8"/>
  <c r="CN31" i="8"/>
  <c r="CO31" i="8"/>
  <c r="CP31" i="8"/>
  <c r="CQ31" i="8"/>
  <c r="CR31" i="8"/>
  <c r="CS31" i="8"/>
  <c r="CT31" i="8"/>
  <c r="CU31" i="8"/>
  <c r="CV31" i="8"/>
  <c r="CW31" i="8"/>
  <c r="CX31" i="8"/>
  <c r="CY31" i="8"/>
  <c r="CZ31" i="8"/>
  <c r="DA31" i="8"/>
  <c r="DB31" i="8"/>
  <c r="DC31" i="8"/>
  <c r="DD31" i="8"/>
  <c r="DE31" i="8"/>
  <c r="DF31" i="8"/>
  <c r="DG31" i="8"/>
  <c r="DH31" i="8"/>
  <c r="DI31" i="8"/>
  <c r="DJ31" i="8"/>
  <c r="DK31" i="8"/>
  <c r="DL31" i="8"/>
  <c r="DM31" i="8"/>
  <c r="DN31" i="8"/>
  <c r="DO31" i="8"/>
  <c r="DP31" i="8"/>
  <c r="DQ31" i="8"/>
  <c r="DR31" i="8"/>
  <c r="DS31" i="8"/>
  <c r="DT31" i="8"/>
  <c r="DU31" i="8"/>
  <c r="DV31" i="8"/>
  <c r="DW31" i="8"/>
  <c r="DX31" i="8"/>
  <c r="DY31" i="8"/>
  <c r="DZ31" i="8"/>
  <c r="EA31" i="8"/>
  <c r="EB31" i="8"/>
  <c r="EC31" i="8"/>
  <c r="ED31" i="8"/>
  <c r="EE31" i="8"/>
  <c r="EF31" i="8"/>
  <c r="EG31" i="8"/>
  <c r="EH31" i="8"/>
  <c r="EI31" i="8"/>
  <c r="EJ31" i="8"/>
  <c r="EK31" i="8"/>
  <c r="EL31" i="8"/>
  <c r="EM31" i="8"/>
  <c r="EN31" i="8"/>
  <c r="EO31" i="8"/>
  <c r="BY27" i="8"/>
  <c r="BZ27" i="8"/>
  <c r="CA27" i="8"/>
  <c r="CB27" i="8"/>
  <c r="CC27" i="8"/>
  <c r="CD27" i="8"/>
  <c r="CE27" i="8"/>
  <c r="CF27" i="8"/>
  <c r="CG27" i="8"/>
  <c r="CH27" i="8"/>
  <c r="CI27" i="8"/>
  <c r="CJ27" i="8"/>
  <c r="CK27" i="8"/>
  <c r="CL27" i="8"/>
  <c r="CM27" i="8"/>
  <c r="CN27" i="8"/>
  <c r="CO27" i="8"/>
  <c r="CP27" i="8"/>
  <c r="CQ27" i="8"/>
  <c r="CR27" i="8"/>
  <c r="CS27" i="8"/>
  <c r="CT27" i="8"/>
  <c r="CU27" i="8"/>
  <c r="CV27" i="8"/>
  <c r="CW27" i="8"/>
  <c r="CX27" i="8"/>
  <c r="CY27" i="8"/>
  <c r="CZ27" i="8"/>
  <c r="DA27" i="8"/>
  <c r="DB27" i="8"/>
  <c r="DC27" i="8"/>
  <c r="DD27" i="8"/>
  <c r="DE27" i="8"/>
  <c r="DF27" i="8"/>
  <c r="DG27" i="8"/>
  <c r="DH27" i="8"/>
  <c r="DI27" i="8"/>
  <c r="DJ27" i="8"/>
  <c r="DK27" i="8"/>
  <c r="DL27" i="8"/>
  <c r="DM27" i="8"/>
  <c r="DN27" i="8"/>
  <c r="DO27" i="8"/>
  <c r="DP27" i="8"/>
  <c r="DQ27" i="8"/>
  <c r="DR27" i="8"/>
  <c r="DS27" i="8"/>
  <c r="DT27" i="8"/>
  <c r="DU27" i="8"/>
  <c r="DV27" i="8"/>
  <c r="DW27" i="8"/>
  <c r="DX27" i="8"/>
  <c r="DY27" i="8"/>
  <c r="DZ27" i="8"/>
  <c r="EA27" i="8"/>
  <c r="EB27" i="8"/>
  <c r="EC27" i="8"/>
  <c r="ED27" i="8"/>
  <c r="EE27" i="8"/>
  <c r="EF27" i="8"/>
  <c r="EG27" i="8"/>
  <c r="EH27" i="8"/>
  <c r="EI27" i="8"/>
  <c r="EJ27" i="8"/>
  <c r="EK27" i="8"/>
  <c r="EL27" i="8"/>
  <c r="EM27" i="8"/>
  <c r="EN27" i="8"/>
  <c r="EO27" i="8"/>
  <c r="BY25" i="8"/>
  <c r="BZ25" i="8"/>
  <c r="CA25" i="8"/>
  <c r="CB25" i="8"/>
  <c r="CC25" i="8"/>
  <c r="CD25" i="8"/>
  <c r="CE25" i="8"/>
  <c r="CF25" i="8"/>
  <c r="CG25" i="8"/>
  <c r="CH25" i="8"/>
  <c r="CI25" i="8"/>
  <c r="CJ25" i="8"/>
  <c r="CK25" i="8"/>
  <c r="CL25" i="8"/>
  <c r="CM25" i="8"/>
  <c r="CN25" i="8"/>
  <c r="CO25" i="8"/>
  <c r="CP25" i="8"/>
  <c r="CQ25" i="8"/>
  <c r="CR25" i="8"/>
  <c r="CS25" i="8"/>
  <c r="CT25" i="8"/>
  <c r="CU25" i="8"/>
  <c r="CV25" i="8"/>
  <c r="CW25" i="8"/>
  <c r="CX25" i="8"/>
  <c r="CY25" i="8"/>
  <c r="CZ25" i="8"/>
  <c r="DA25" i="8"/>
  <c r="DB25" i="8"/>
  <c r="DC25" i="8"/>
  <c r="DD25" i="8"/>
  <c r="DE25" i="8"/>
  <c r="DF25" i="8"/>
  <c r="DG25" i="8"/>
  <c r="DH25" i="8"/>
  <c r="DI25" i="8"/>
  <c r="DJ25" i="8"/>
  <c r="DK25" i="8"/>
  <c r="DL25" i="8"/>
  <c r="DM25" i="8"/>
  <c r="DN25" i="8"/>
  <c r="DO25" i="8"/>
  <c r="DP25" i="8"/>
  <c r="DQ25" i="8"/>
  <c r="DR25" i="8"/>
  <c r="DS25" i="8"/>
  <c r="DT25" i="8"/>
  <c r="DU25" i="8"/>
  <c r="DV25" i="8"/>
  <c r="DW25" i="8"/>
  <c r="DX25" i="8"/>
  <c r="DY25" i="8"/>
  <c r="DZ25" i="8"/>
  <c r="EA25" i="8"/>
  <c r="EB25" i="8"/>
  <c r="EC25" i="8"/>
  <c r="ED25" i="8"/>
  <c r="EE25" i="8"/>
  <c r="EF25" i="8"/>
  <c r="EG25" i="8"/>
  <c r="EH25" i="8"/>
  <c r="EI25" i="8"/>
  <c r="EJ25" i="8"/>
  <c r="EK25" i="8"/>
  <c r="EL25" i="8"/>
  <c r="EM25" i="8"/>
  <c r="EN25" i="8"/>
  <c r="EO25" i="8"/>
  <c r="BY23" i="8"/>
  <c r="BZ23" i="8"/>
  <c r="CA23" i="8"/>
  <c r="CB23" i="8"/>
  <c r="CC23" i="8"/>
  <c r="CD23" i="8"/>
  <c r="CE23" i="8"/>
  <c r="CF23" i="8"/>
  <c r="CG23" i="8"/>
  <c r="CH23" i="8"/>
  <c r="CI23" i="8"/>
  <c r="CJ23" i="8"/>
  <c r="CK23" i="8"/>
  <c r="CL23" i="8"/>
  <c r="CM23" i="8"/>
  <c r="CN23" i="8"/>
  <c r="CO23" i="8"/>
  <c r="CP23" i="8"/>
  <c r="CQ23" i="8"/>
  <c r="CR23" i="8"/>
  <c r="CS23" i="8"/>
  <c r="CT23" i="8"/>
  <c r="CU23" i="8"/>
  <c r="CV23" i="8"/>
  <c r="CW23" i="8"/>
  <c r="CX23" i="8"/>
  <c r="CY23" i="8"/>
  <c r="CZ23" i="8"/>
  <c r="DA23" i="8"/>
  <c r="DB23" i="8"/>
  <c r="DC23" i="8"/>
  <c r="DD23" i="8"/>
  <c r="DE23" i="8"/>
  <c r="DF23" i="8"/>
  <c r="DG23" i="8"/>
  <c r="DH23" i="8"/>
  <c r="DI23" i="8"/>
  <c r="DJ23" i="8"/>
  <c r="DK23" i="8"/>
  <c r="DL23" i="8"/>
  <c r="DM23" i="8"/>
  <c r="DN23" i="8"/>
  <c r="DO23" i="8"/>
  <c r="DP23" i="8"/>
  <c r="DQ23" i="8"/>
  <c r="DR23" i="8"/>
  <c r="DS23" i="8"/>
  <c r="DT23" i="8"/>
  <c r="DU23" i="8"/>
  <c r="DV23" i="8"/>
  <c r="DW23" i="8"/>
  <c r="DX23" i="8"/>
  <c r="DY23" i="8"/>
  <c r="DZ23" i="8"/>
  <c r="EA23" i="8"/>
  <c r="EB23" i="8"/>
  <c r="EC23" i="8"/>
  <c r="ED23" i="8"/>
  <c r="EE23" i="8"/>
  <c r="EF23" i="8"/>
  <c r="EG23" i="8"/>
  <c r="EH23" i="8"/>
  <c r="EI23" i="8"/>
  <c r="EJ23" i="8"/>
  <c r="EK23" i="8"/>
  <c r="EL23" i="8"/>
  <c r="EM23" i="8"/>
  <c r="EN23" i="8"/>
  <c r="EO23" i="8"/>
  <c r="BY8" i="8"/>
  <c r="BZ8" i="8"/>
  <c r="CA8" i="8"/>
  <c r="CB8" i="8"/>
  <c r="CC8" i="8"/>
  <c r="CD8" i="8"/>
  <c r="CE8" i="8"/>
  <c r="CF8" i="8"/>
  <c r="CG8" i="8"/>
  <c r="CH8" i="8"/>
  <c r="CI8" i="8"/>
  <c r="CJ8" i="8"/>
  <c r="CK8" i="8"/>
  <c r="CL8" i="8"/>
  <c r="CM8" i="8"/>
  <c r="CN8" i="8"/>
  <c r="CO8" i="8"/>
  <c r="CP8" i="8"/>
  <c r="CQ8" i="8"/>
  <c r="CR8" i="8"/>
  <c r="CS8" i="8"/>
  <c r="CT8" i="8"/>
  <c r="CU8" i="8"/>
  <c r="CV8" i="8"/>
  <c r="CW8" i="8"/>
  <c r="CX8" i="8"/>
  <c r="CY8" i="8"/>
  <c r="CZ8" i="8"/>
  <c r="DA8" i="8"/>
  <c r="DB8" i="8"/>
  <c r="DC8" i="8"/>
  <c r="DD8" i="8"/>
  <c r="DE8" i="8"/>
  <c r="DF8" i="8"/>
  <c r="DG8" i="8"/>
  <c r="DH8" i="8"/>
  <c r="DI8" i="8"/>
  <c r="DJ8" i="8"/>
  <c r="DK8" i="8"/>
  <c r="DL8" i="8"/>
  <c r="DM8" i="8"/>
  <c r="DN8" i="8"/>
  <c r="DO8" i="8"/>
  <c r="DP8" i="8"/>
  <c r="DQ8" i="8"/>
  <c r="DR8" i="8"/>
  <c r="DS8" i="8"/>
  <c r="DT8" i="8"/>
  <c r="DU8" i="8"/>
  <c r="DV8" i="8"/>
  <c r="DW8" i="8"/>
  <c r="DX8" i="8"/>
  <c r="DY8" i="8"/>
  <c r="DZ8" i="8"/>
  <c r="EA8" i="8"/>
  <c r="EB8" i="8"/>
  <c r="EC8" i="8"/>
  <c r="ED8" i="8"/>
  <c r="EE8" i="8"/>
  <c r="EF8" i="8"/>
  <c r="EG8" i="8"/>
  <c r="EH8" i="8"/>
  <c r="EI8" i="8"/>
  <c r="EJ8" i="8"/>
  <c r="EK8" i="8"/>
  <c r="EL8" i="8"/>
  <c r="EM8" i="8"/>
  <c r="EN8" i="8"/>
  <c r="EO8" i="8"/>
  <c r="BY9" i="8"/>
  <c r="BZ9" i="8"/>
  <c r="CA9" i="8"/>
  <c r="CB9" i="8"/>
  <c r="CC9" i="8"/>
  <c r="CD9" i="8"/>
  <c r="CE9" i="8"/>
  <c r="CF9" i="8"/>
  <c r="CG9" i="8"/>
  <c r="CH9" i="8"/>
  <c r="CI9" i="8"/>
  <c r="CJ9" i="8"/>
  <c r="CK9" i="8"/>
  <c r="CL9" i="8"/>
  <c r="CM9" i="8"/>
  <c r="CN9" i="8"/>
  <c r="CO9" i="8"/>
  <c r="CP9" i="8"/>
  <c r="CQ9" i="8"/>
  <c r="CR9" i="8"/>
  <c r="CS9" i="8"/>
  <c r="CT9" i="8"/>
  <c r="CU9" i="8"/>
  <c r="CV9" i="8"/>
  <c r="CW9" i="8"/>
  <c r="CX9" i="8"/>
  <c r="CY9" i="8"/>
  <c r="CZ9" i="8"/>
  <c r="DA9" i="8"/>
  <c r="DB9" i="8"/>
  <c r="DC9" i="8"/>
  <c r="DD9" i="8"/>
  <c r="DE9" i="8"/>
  <c r="DF9" i="8"/>
  <c r="DG9" i="8"/>
  <c r="DH9" i="8"/>
  <c r="DI9" i="8"/>
  <c r="DJ9" i="8"/>
  <c r="DK9" i="8"/>
  <c r="DL9" i="8"/>
  <c r="DM9" i="8"/>
  <c r="DN9" i="8"/>
  <c r="DO9" i="8"/>
  <c r="DP9" i="8"/>
  <c r="DQ9" i="8"/>
  <c r="DR9" i="8"/>
  <c r="DS9" i="8"/>
  <c r="DT9" i="8"/>
  <c r="DU9" i="8"/>
  <c r="DV9" i="8"/>
  <c r="DW9" i="8"/>
  <c r="DX9" i="8"/>
  <c r="DY9" i="8"/>
  <c r="DZ9" i="8"/>
  <c r="EA9" i="8"/>
  <c r="EB9" i="8"/>
  <c r="EC9" i="8"/>
  <c r="ED9" i="8"/>
  <c r="EE9" i="8"/>
  <c r="EF9" i="8"/>
  <c r="EG9" i="8"/>
  <c r="EH9" i="8"/>
  <c r="EI9" i="8"/>
  <c r="EJ9" i="8"/>
  <c r="EK9" i="8"/>
  <c r="EL9" i="8"/>
  <c r="EM9" i="8"/>
  <c r="EN9" i="8"/>
  <c r="EO9" i="8"/>
  <c r="BY10" i="8"/>
  <c r="BZ10" i="8"/>
  <c r="CA10" i="8"/>
  <c r="CB10" i="8"/>
  <c r="CC10" i="8"/>
  <c r="CD10" i="8"/>
  <c r="CE10" i="8"/>
  <c r="CF10" i="8"/>
  <c r="CG10" i="8"/>
  <c r="CH10" i="8"/>
  <c r="CI10" i="8"/>
  <c r="CJ10" i="8"/>
  <c r="CK10" i="8"/>
  <c r="CL10" i="8"/>
  <c r="CM10" i="8"/>
  <c r="CN10" i="8"/>
  <c r="CO10" i="8"/>
  <c r="CP10" i="8"/>
  <c r="CQ10" i="8"/>
  <c r="CR10" i="8"/>
  <c r="CS10" i="8"/>
  <c r="CT10" i="8"/>
  <c r="CU10" i="8"/>
  <c r="CV10" i="8"/>
  <c r="CW10" i="8"/>
  <c r="CX10" i="8"/>
  <c r="CY10" i="8"/>
  <c r="CZ10" i="8"/>
  <c r="DA10" i="8"/>
  <c r="DB10" i="8"/>
  <c r="DC10" i="8"/>
  <c r="DD10" i="8"/>
  <c r="DE10" i="8"/>
  <c r="DF10" i="8"/>
  <c r="DG10" i="8"/>
  <c r="DH10" i="8"/>
  <c r="DI10" i="8"/>
  <c r="DJ10" i="8"/>
  <c r="DK10" i="8"/>
  <c r="DL10" i="8"/>
  <c r="DM10" i="8"/>
  <c r="DN10" i="8"/>
  <c r="DO10" i="8"/>
  <c r="DP10" i="8"/>
  <c r="DQ10" i="8"/>
  <c r="DR10" i="8"/>
  <c r="DS10" i="8"/>
  <c r="DT10" i="8"/>
  <c r="DU10" i="8"/>
  <c r="DV10" i="8"/>
  <c r="DW10" i="8"/>
  <c r="DX10" i="8"/>
  <c r="DY10" i="8"/>
  <c r="DZ10" i="8"/>
  <c r="EA10" i="8"/>
  <c r="EB10" i="8"/>
  <c r="EC10" i="8"/>
  <c r="ED10" i="8"/>
  <c r="EE10" i="8"/>
  <c r="EF10" i="8"/>
  <c r="EG10" i="8"/>
  <c r="EH10" i="8"/>
  <c r="EI10" i="8"/>
  <c r="EJ10" i="8"/>
  <c r="EK10" i="8"/>
  <c r="EL10" i="8"/>
  <c r="EM10" i="8"/>
  <c r="EN10" i="8"/>
  <c r="EO10" i="8"/>
  <c r="BY11" i="8"/>
  <c r="BZ11" i="8"/>
  <c r="CA11" i="8"/>
  <c r="CB11" i="8"/>
  <c r="CC11" i="8"/>
  <c r="CD11" i="8"/>
  <c r="CE11" i="8"/>
  <c r="CF11" i="8"/>
  <c r="CG11" i="8"/>
  <c r="CH11" i="8"/>
  <c r="CI11" i="8"/>
  <c r="CJ11" i="8"/>
  <c r="CK11" i="8"/>
  <c r="CL11" i="8"/>
  <c r="CM11" i="8"/>
  <c r="CN11" i="8"/>
  <c r="CO11" i="8"/>
  <c r="CP11" i="8"/>
  <c r="CQ11" i="8"/>
  <c r="CR11" i="8"/>
  <c r="CS11" i="8"/>
  <c r="CT11" i="8"/>
  <c r="CU11" i="8"/>
  <c r="CV11" i="8"/>
  <c r="CW11" i="8"/>
  <c r="CX11" i="8"/>
  <c r="CY11" i="8"/>
  <c r="CZ11" i="8"/>
  <c r="DA11" i="8"/>
  <c r="DB11" i="8"/>
  <c r="DC11" i="8"/>
  <c r="DD11" i="8"/>
  <c r="DE11" i="8"/>
  <c r="DF11" i="8"/>
  <c r="DG11" i="8"/>
  <c r="DH11" i="8"/>
  <c r="DI11" i="8"/>
  <c r="DJ11" i="8"/>
  <c r="DK11" i="8"/>
  <c r="DL11" i="8"/>
  <c r="DM11" i="8"/>
  <c r="DN11" i="8"/>
  <c r="DO11" i="8"/>
  <c r="DP11" i="8"/>
  <c r="DQ11" i="8"/>
  <c r="DR11" i="8"/>
  <c r="DS11" i="8"/>
  <c r="DT11" i="8"/>
  <c r="DU11" i="8"/>
  <c r="DV11" i="8"/>
  <c r="DW11" i="8"/>
  <c r="DX11" i="8"/>
  <c r="DY11" i="8"/>
  <c r="DZ11" i="8"/>
  <c r="EA11" i="8"/>
  <c r="EB11" i="8"/>
  <c r="EC11" i="8"/>
  <c r="ED11" i="8"/>
  <c r="EE11" i="8"/>
  <c r="EF11" i="8"/>
  <c r="EG11" i="8"/>
  <c r="EH11" i="8"/>
  <c r="EI11" i="8"/>
  <c r="EJ11" i="8"/>
  <c r="EK11" i="8"/>
  <c r="EL11" i="8"/>
  <c r="EM11" i="8"/>
  <c r="EN11" i="8"/>
  <c r="EO11" i="8"/>
  <c r="BY12" i="8"/>
  <c r="BZ12" i="8"/>
  <c r="CA12" i="8"/>
  <c r="CB12" i="8"/>
  <c r="CC12" i="8"/>
  <c r="CD12" i="8"/>
  <c r="CE12" i="8"/>
  <c r="CF12" i="8"/>
  <c r="CG12" i="8"/>
  <c r="CH12" i="8"/>
  <c r="CI12" i="8"/>
  <c r="CJ12" i="8"/>
  <c r="CK12" i="8"/>
  <c r="CL12" i="8"/>
  <c r="CM12" i="8"/>
  <c r="CN12" i="8"/>
  <c r="CO12" i="8"/>
  <c r="CP12" i="8"/>
  <c r="CQ12" i="8"/>
  <c r="CR12" i="8"/>
  <c r="CS12" i="8"/>
  <c r="CT12" i="8"/>
  <c r="CU12" i="8"/>
  <c r="CV12" i="8"/>
  <c r="CW12" i="8"/>
  <c r="CX12" i="8"/>
  <c r="CY12" i="8"/>
  <c r="CZ12" i="8"/>
  <c r="DA12" i="8"/>
  <c r="DB12" i="8"/>
  <c r="DC12" i="8"/>
  <c r="DD12" i="8"/>
  <c r="DE12" i="8"/>
  <c r="DF12" i="8"/>
  <c r="DG12" i="8"/>
  <c r="DH12" i="8"/>
  <c r="DI12" i="8"/>
  <c r="DJ12" i="8"/>
  <c r="DK12" i="8"/>
  <c r="DL12" i="8"/>
  <c r="DM12" i="8"/>
  <c r="DN12" i="8"/>
  <c r="DO12" i="8"/>
  <c r="DP12" i="8"/>
  <c r="DQ12" i="8"/>
  <c r="DR12" i="8"/>
  <c r="DS12" i="8"/>
  <c r="DT12" i="8"/>
  <c r="DU12" i="8"/>
  <c r="DV12" i="8"/>
  <c r="DW12" i="8"/>
  <c r="DX12" i="8"/>
  <c r="DY12" i="8"/>
  <c r="DZ12" i="8"/>
  <c r="EA12" i="8"/>
  <c r="EB12" i="8"/>
  <c r="EC12" i="8"/>
  <c r="ED12" i="8"/>
  <c r="EE12" i="8"/>
  <c r="EF12" i="8"/>
  <c r="EG12" i="8"/>
  <c r="EH12" i="8"/>
  <c r="EI12" i="8"/>
  <c r="EJ12" i="8"/>
  <c r="EK12" i="8"/>
  <c r="EL12" i="8"/>
  <c r="EM12" i="8"/>
  <c r="EN12" i="8"/>
  <c r="EO12" i="8"/>
  <c r="BY13" i="8"/>
  <c r="BZ13" i="8"/>
  <c r="CA13" i="8"/>
  <c r="CB13" i="8"/>
  <c r="CC13" i="8"/>
  <c r="CD13" i="8"/>
  <c r="CE13" i="8"/>
  <c r="CF13" i="8"/>
  <c r="CG13" i="8"/>
  <c r="CH13" i="8"/>
  <c r="CI13" i="8"/>
  <c r="CJ13" i="8"/>
  <c r="CK13" i="8"/>
  <c r="CL13" i="8"/>
  <c r="CM13" i="8"/>
  <c r="CN13" i="8"/>
  <c r="CO13" i="8"/>
  <c r="CP13" i="8"/>
  <c r="CQ13" i="8"/>
  <c r="CR13" i="8"/>
  <c r="CS13" i="8"/>
  <c r="CT13" i="8"/>
  <c r="CU13" i="8"/>
  <c r="CV13" i="8"/>
  <c r="CW13" i="8"/>
  <c r="CX13" i="8"/>
  <c r="CY13" i="8"/>
  <c r="CZ13" i="8"/>
  <c r="DA13" i="8"/>
  <c r="DB13" i="8"/>
  <c r="DC13" i="8"/>
  <c r="DD13" i="8"/>
  <c r="DE13" i="8"/>
  <c r="DF13" i="8"/>
  <c r="DG13" i="8"/>
  <c r="DH13" i="8"/>
  <c r="DI13" i="8"/>
  <c r="DJ13" i="8"/>
  <c r="DK13" i="8"/>
  <c r="DL13" i="8"/>
  <c r="DM13" i="8"/>
  <c r="DN13" i="8"/>
  <c r="DO13" i="8"/>
  <c r="DP13" i="8"/>
  <c r="DQ13" i="8"/>
  <c r="DR13" i="8"/>
  <c r="DS13" i="8"/>
  <c r="DT13" i="8"/>
  <c r="DU13" i="8"/>
  <c r="DV13" i="8"/>
  <c r="DW13" i="8"/>
  <c r="DX13" i="8"/>
  <c r="DY13" i="8"/>
  <c r="DZ13" i="8"/>
  <c r="EA13" i="8"/>
  <c r="EB13" i="8"/>
  <c r="EC13" i="8"/>
  <c r="ED13" i="8"/>
  <c r="EE13" i="8"/>
  <c r="EF13" i="8"/>
  <c r="EG13" i="8"/>
  <c r="EH13" i="8"/>
  <c r="EI13" i="8"/>
  <c r="EJ13" i="8"/>
  <c r="EK13" i="8"/>
  <c r="EL13" i="8"/>
  <c r="EM13" i="8"/>
  <c r="EN13" i="8"/>
  <c r="EO13" i="8"/>
  <c r="BY14" i="8"/>
  <c r="BZ14" i="8"/>
  <c r="CA14" i="8"/>
  <c r="CB14" i="8"/>
  <c r="CC14" i="8"/>
  <c r="CD14" i="8"/>
  <c r="CE14" i="8"/>
  <c r="CF14" i="8"/>
  <c r="CG14" i="8"/>
  <c r="CH14" i="8"/>
  <c r="CI14" i="8"/>
  <c r="CJ14" i="8"/>
  <c r="CK14" i="8"/>
  <c r="CL14" i="8"/>
  <c r="CM14" i="8"/>
  <c r="CN14" i="8"/>
  <c r="CO14" i="8"/>
  <c r="CP14" i="8"/>
  <c r="CQ14" i="8"/>
  <c r="CR14" i="8"/>
  <c r="CS14" i="8"/>
  <c r="CT14" i="8"/>
  <c r="CU14" i="8"/>
  <c r="CV14" i="8"/>
  <c r="CW14" i="8"/>
  <c r="CX14" i="8"/>
  <c r="CY14" i="8"/>
  <c r="CZ14" i="8"/>
  <c r="DA14" i="8"/>
  <c r="DB14" i="8"/>
  <c r="DC14" i="8"/>
  <c r="DD14" i="8"/>
  <c r="DE14" i="8"/>
  <c r="DF14" i="8"/>
  <c r="DG14" i="8"/>
  <c r="DH14" i="8"/>
  <c r="DI14" i="8"/>
  <c r="DJ14" i="8"/>
  <c r="DK14" i="8"/>
  <c r="DL14" i="8"/>
  <c r="DM14" i="8"/>
  <c r="DN14" i="8"/>
  <c r="DO14" i="8"/>
  <c r="DP14" i="8"/>
  <c r="DQ14" i="8"/>
  <c r="DR14" i="8"/>
  <c r="DS14" i="8"/>
  <c r="DT14" i="8"/>
  <c r="DU14" i="8"/>
  <c r="DV14" i="8"/>
  <c r="DW14" i="8"/>
  <c r="DX14" i="8"/>
  <c r="DY14" i="8"/>
  <c r="DZ14" i="8"/>
  <c r="EA14" i="8"/>
  <c r="EB14" i="8"/>
  <c r="EC14" i="8"/>
  <c r="ED14" i="8"/>
  <c r="EE14" i="8"/>
  <c r="EF14" i="8"/>
  <c r="EG14" i="8"/>
  <c r="EH14" i="8"/>
  <c r="EI14" i="8"/>
  <c r="EJ14" i="8"/>
  <c r="EK14" i="8"/>
  <c r="EL14" i="8"/>
  <c r="EM14" i="8"/>
  <c r="EN14" i="8"/>
  <c r="EO14" i="8"/>
  <c r="BY15" i="8"/>
  <c r="BZ15" i="8"/>
  <c r="CA15" i="8"/>
  <c r="CB15" i="8"/>
  <c r="CC15" i="8"/>
  <c r="CD15" i="8"/>
  <c r="CE15" i="8"/>
  <c r="CF15" i="8"/>
  <c r="CG15" i="8"/>
  <c r="CH15" i="8"/>
  <c r="CI15" i="8"/>
  <c r="CJ15" i="8"/>
  <c r="CK15" i="8"/>
  <c r="CL15" i="8"/>
  <c r="CM15" i="8"/>
  <c r="CN15" i="8"/>
  <c r="CO15" i="8"/>
  <c r="CP15" i="8"/>
  <c r="CQ15" i="8"/>
  <c r="CR15" i="8"/>
  <c r="CS15" i="8"/>
  <c r="CT15" i="8"/>
  <c r="CU15" i="8"/>
  <c r="CV15" i="8"/>
  <c r="CW15" i="8"/>
  <c r="CX15" i="8"/>
  <c r="CY15" i="8"/>
  <c r="CZ15" i="8"/>
  <c r="DA15" i="8"/>
  <c r="DB15" i="8"/>
  <c r="DC15" i="8"/>
  <c r="DD15" i="8"/>
  <c r="DE15" i="8"/>
  <c r="DF15" i="8"/>
  <c r="DG15" i="8"/>
  <c r="DH15" i="8"/>
  <c r="DI15" i="8"/>
  <c r="DJ15" i="8"/>
  <c r="DK15" i="8"/>
  <c r="DL15" i="8"/>
  <c r="DM15" i="8"/>
  <c r="DN15" i="8"/>
  <c r="DO15" i="8"/>
  <c r="DP15" i="8"/>
  <c r="DQ15" i="8"/>
  <c r="DR15" i="8"/>
  <c r="DS15" i="8"/>
  <c r="DT15" i="8"/>
  <c r="DU15" i="8"/>
  <c r="DV15" i="8"/>
  <c r="DW15" i="8"/>
  <c r="DX15" i="8"/>
  <c r="DY15" i="8"/>
  <c r="DZ15" i="8"/>
  <c r="EA15" i="8"/>
  <c r="EB15" i="8"/>
  <c r="EC15" i="8"/>
  <c r="ED15" i="8"/>
  <c r="EE15" i="8"/>
  <c r="EF15" i="8"/>
  <c r="EG15" i="8"/>
  <c r="EH15" i="8"/>
  <c r="EI15" i="8"/>
  <c r="EJ15" i="8"/>
  <c r="EK15" i="8"/>
  <c r="EL15" i="8"/>
  <c r="EM15" i="8"/>
  <c r="EN15" i="8"/>
  <c r="EO15" i="8"/>
  <c r="BY16" i="8"/>
  <c r="BZ16" i="8"/>
  <c r="CA16" i="8"/>
  <c r="CB16" i="8"/>
  <c r="CC16" i="8"/>
  <c r="CD16" i="8"/>
  <c r="CE16" i="8"/>
  <c r="CF16" i="8"/>
  <c r="CG16" i="8"/>
  <c r="CH16" i="8"/>
  <c r="CI16" i="8"/>
  <c r="CJ16" i="8"/>
  <c r="CK16" i="8"/>
  <c r="CL16" i="8"/>
  <c r="CM16" i="8"/>
  <c r="CN16" i="8"/>
  <c r="CO16" i="8"/>
  <c r="CP16" i="8"/>
  <c r="CQ16" i="8"/>
  <c r="CR16" i="8"/>
  <c r="CS16" i="8"/>
  <c r="CT16" i="8"/>
  <c r="CU16" i="8"/>
  <c r="CV16" i="8"/>
  <c r="CW16" i="8"/>
  <c r="CX16" i="8"/>
  <c r="CY16" i="8"/>
  <c r="CZ16" i="8"/>
  <c r="DA16" i="8"/>
  <c r="DB16" i="8"/>
  <c r="DC16" i="8"/>
  <c r="DD16" i="8"/>
  <c r="DE16" i="8"/>
  <c r="DF16" i="8"/>
  <c r="DG16" i="8"/>
  <c r="DH16" i="8"/>
  <c r="DI16" i="8"/>
  <c r="DJ16" i="8"/>
  <c r="DK16" i="8"/>
  <c r="DL16" i="8"/>
  <c r="DM16" i="8"/>
  <c r="DN16" i="8"/>
  <c r="DO16" i="8"/>
  <c r="DP16" i="8"/>
  <c r="DQ16" i="8"/>
  <c r="DR16" i="8"/>
  <c r="DS16" i="8"/>
  <c r="DT16" i="8"/>
  <c r="DU16" i="8"/>
  <c r="DV16" i="8"/>
  <c r="DW16" i="8"/>
  <c r="DX16" i="8"/>
  <c r="DY16" i="8"/>
  <c r="DZ16" i="8"/>
  <c r="EA16" i="8"/>
  <c r="EB16" i="8"/>
  <c r="EC16" i="8"/>
  <c r="ED16" i="8"/>
  <c r="EE16" i="8"/>
  <c r="EF16" i="8"/>
  <c r="EG16" i="8"/>
  <c r="EH16" i="8"/>
  <c r="EI16" i="8"/>
  <c r="EJ16" i="8"/>
  <c r="EK16" i="8"/>
  <c r="EL16" i="8"/>
  <c r="EM16" i="8"/>
  <c r="EN16" i="8"/>
  <c r="EO16" i="8"/>
  <c r="BY17" i="8"/>
  <c r="BZ17" i="8"/>
  <c r="CA17" i="8"/>
  <c r="CB17" i="8"/>
  <c r="CC17" i="8"/>
  <c r="CD17" i="8"/>
  <c r="CE17" i="8"/>
  <c r="CF17" i="8"/>
  <c r="CG17" i="8"/>
  <c r="CH17" i="8"/>
  <c r="CI17" i="8"/>
  <c r="CJ17" i="8"/>
  <c r="CK17" i="8"/>
  <c r="CL17" i="8"/>
  <c r="CM17" i="8"/>
  <c r="CN17" i="8"/>
  <c r="CO17" i="8"/>
  <c r="CP17" i="8"/>
  <c r="CQ17" i="8"/>
  <c r="CR17" i="8"/>
  <c r="CS17" i="8"/>
  <c r="CT17" i="8"/>
  <c r="CU17" i="8"/>
  <c r="CV17" i="8"/>
  <c r="CW17" i="8"/>
  <c r="CX17" i="8"/>
  <c r="CY17" i="8"/>
  <c r="CZ17" i="8"/>
  <c r="DA17" i="8"/>
  <c r="DB17" i="8"/>
  <c r="DC17" i="8"/>
  <c r="DD17" i="8"/>
  <c r="DE17" i="8"/>
  <c r="DF17" i="8"/>
  <c r="DG17" i="8"/>
  <c r="DH17" i="8"/>
  <c r="DI17" i="8"/>
  <c r="DJ17" i="8"/>
  <c r="DK17" i="8"/>
  <c r="DL17" i="8"/>
  <c r="DM17" i="8"/>
  <c r="DN17" i="8"/>
  <c r="DO17" i="8"/>
  <c r="DP17" i="8"/>
  <c r="DQ17" i="8"/>
  <c r="DR17" i="8"/>
  <c r="DS17" i="8"/>
  <c r="DT17" i="8"/>
  <c r="DU17" i="8"/>
  <c r="DV17" i="8"/>
  <c r="DW17" i="8"/>
  <c r="DX17" i="8"/>
  <c r="DY17" i="8"/>
  <c r="DZ17" i="8"/>
  <c r="EA17" i="8"/>
  <c r="EB17" i="8"/>
  <c r="EC17" i="8"/>
  <c r="ED17" i="8"/>
  <c r="EE17" i="8"/>
  <c r="EF17" i="8"/>
  <c r="EG17" i="8"/>
  <c r="EH17" i="8"/>
  <c r="EI17" i="8"/>
  <c r="EJ17" i="8"/>
  <c r="EK17" i="8"/>
  <c r="EL17" i="8"/>
  <c r="EM17" i="8"/>
  <c r="EN17" i="8"/>
  <c r="EO17" i="8"/>
  <c r="BY18" i="8"/>
  <c r="BZ18" i="8"/>
  <c r="CA18" i="8"/>
  <c r="CB18" i="8"/>
  <c r="CC18" i="8"/>
  <c r="CD18" i="8"/>
  <c r="CE18" i="8"/>
  <c r="CF18" i="8"/>
  <c r="CG18" i="8"/>
  <c r="CH18" i="8"/>
  <c r="CI18" i="8"/>
  <c r="CJ18" i="8"/>
  <c r="CK18" i="8"/>
  <c r="CL18" i="8"/>
  <c r="CM18" i="8"/>
  <c r="CN18" i="8"/>
  <c r="CO18" i="8"/>
  <c r="CP18" i="8"/>
  <c r="CQ18" i="8"/>
  <c r="CR18" i="8"/>
  <c r="CS18" i="8"/>
  <c r="CT18" i="8"/>
  <c r="CU18" i="8"/>
  <c r="CV18" i="8"/>
  <c r="CW18" i="8"/>
  <c r="CX18" i="8"/>
  <c r="CY18" i="8"/>
  <c r="CZ18" i="8"/>
  <c r="DA18" i="8"/>
  <c r="DB18" i="8"/>
  <c r="DC18" i="8"/>
  <c r="DD18" i="8"/>
  <c r="DE18" i="8"/>
  <c r="DF18" i="8"/>
  <c r="DG18" i="8"/>
  <c r="DH18" i="8"/>
  <c r="DI18" i="8"/>
  <c r="DJ18" i="8"/>
  <c r="DK18" i="8"/>
  <c r="DL18" i="8"/>
  <c r="DM18" i="8"/>
  <c r="DN18" i="8"/>
  <c r="DO18" i="8"/>
  <c r="DP18" i="8"/>
  <c r="DQ18" i="8"/>
  <c r="DR18" i="8"/>
  <c r="DS18" i="8"/>
  <c r="DT18" i="8"/>
  <c r="DU18" i="8"/>
  <c r="DV18" i="8"/>
  <c r="DW18" i="8"/>
  <c r="DX18" i="8"/>
  <c r="DY18" i="8"/>
  <c r="DZ18" i="8"/>
  <c r="EA18" i="8"/>
  <c r="EB18" i="8"/>
  <c r="EC18" i="8"/>
  <c r="ED18" i="8"/>
  <c r="EE18" i="8"/>
  <c r="EF18" i="8"/>
  <c r="EG18" i="8"/>
  <c r="EH18" i="8"/>
  <c r="EI18" i="8"/>
  <c r="EJ18" i="8"/>
  <c r="EK18" i="8"/>
  <c r="EL18" i="8"/>
  <c r="EM18" i="8"/>
  <c r="EN18" i="8"/>
  <c r="EO18" i="8"/>
  <c r="BY110" i="8"/>
  <c r="BZ110" i="8"/>
  <c r="CA110" i="8"/>
  <c r="CB110" i="8"/>
  <c r="CC110" i="8"/>
  <c r="CD110" i="8"/>
  <c r="CE110" i="8"/>
  <c r="CF110" i="8"/>
  <c r="CG110" i="8"/>
  <c r="CH110" i="8"/>
  <c r="CI110" i="8"/>
  <c r="CJ110" i="8"/>
  <c r="CK110" i="8"/>
  <c r="CL110" i="8"/>
  <c r="CM110" i="8"/>
  <c r="CN110" i="8"/>
  <c r="CO110" i="8"/>
  <c r="CP110" i="8"/>
  <c r="CQ110" i="8"/>
  <c r="CR110" i="8"/>
  <c r="CS110" i="8"/>
  <c r="CT110" i="8"/>
  <c r="CU110" i="8"/>
  <c r="CV110" i="8"/>
  <c r="CW110" i="8"/>
  <c r="CX110" i="8"/>
  <c r="CY110" i="8"/>
  <c r="CZ110" i="8"/>
  <c r="DA110" i="8"/>
  <c r="DB110" i="8"/>
  <c r="DC110" i="8"/>
  <c r="DD110" i="8"/>
  <c r="DE110" i="8"/>
  <c r="DF110" i="8"/>
  <c r="DG110" i="8"/>
  <c r="DH110" i="8"/>
  <c r="DI110" i="8"/>
  <c r="DJ110" i="8"/>
  <c r="DK110" i="8"/>
  <c r="DL110" i="8"/>
  <c r="DM110" i="8"/>
  <c r="DN110" i="8"/>
  <c r="DO110" i="8"/>
  <c r="DP110" i="8"/>
  <c r="DQ110" i="8"/>
  <c r="DR110" i="8"/>
  <c r="DS110" i="8"/>
  <c r="DT110" i="8"/>
  <c r="DU110" i="8"/>
  <c r="DV110" i="8"/>
  <c r="DW110" i="8"/>
  <c r="DX110" i="8"/>
  <c r="DY110" i="8"/>
  <c r="DZ110" i="8"/>
  <c r="EA110" i="8"/>
  <c r="EB110" i="8"/>
  <c r="EC110" i="8"/>
  <c r="ED110" i="8"/>
  <c r="EE110" i="8"/>
  <c r="EF110" i="8"/>
  <c r="EG110" i="8"/>
  <c r="EH110" i="8"/>
  <c r="EI110" i="8"/>
  <c r="EJ110" i="8"/>
  <c r="EK110" i="8"/>
  <c r="EL110" i="8"/>
  <c r="EM110" i="8"/>
  <c r="EN110" i="8"/>
  <c r="EO110" i="8"/>
  <c r="BY111" i="8"/>
  <c r="BZ111" i="8"/>
  <c r="CA111" i="8"/>
  <c r="CB111" i="8"/>
  <c r="CC111" i="8"/>
  <c r="CD111" i="8"/>
  <c r="CE111" i="8"/>
  <c r="CF111" i="8"/>
  <c r="CG111" i="8"/>
  <c r="CH111" i="8"/>
  <c r="CI111" i="8"/>
  <c r="CJ111" i="8"/>
  <c r="CK111" i="8"/>
  <c r="CL111" i="8"/>
  <c r="CM111" i="8"/>
  <c r="CN111" i="8"/>
  <c r="CO111" i="8"/>
  <c r="CP111" i="8"/>
  <c r="CQ111" i="8"/>
  <c r="CR111" i="8"/>
  <c r="CS111" i="8"/>
  <c r="CT111" i="8"/>
  <c r="CU111" i="8"/>
  <c r="CV111" i="8"/>
  <c r="CW111" i="8"/>
  <c r="CX111" i="8"/>
  <c r="CY111" i="8"/>
  <c r="CZ111" i="8"/>
  <c r="DA111" i="8"/>
  <c r="DB111" i="8"/>
  <c r="DC111" i="8"/>
  <c r="DD111" i="8"/>
  <c r="DE111" i="8"/>
  <c r="DF111" i="8"/>
  <c r="DG111" i="8"/>
  <c r="DH111" i="8"/>
  <c r="DI111" i="8"/>
  <c r="DJ111" i="8"/>
  <c r="DK111" i="8"/>
  <c r="DL111" i="8"/>
  <c r="DM111" i="8"/>
  <c r="DN111" i="8"/>
  <c r="DO111" i="8"/>
  <c r="DP111" i="8"/>
  <c r="DQ111" i="8"/>
  <c r="DR111" i="8"/>
  <c r="DS111" i="8"/>
  <c r="DT111" i="8"/>
  <c r="DU111" i="8"/>
  <c r="DV111" i="8"/>
  <c r="DW111" i="8"/>
  <c r="DX111" i="8"/>
  <c r="DY111" i="8"/>
  <c r="DZ111" i="8"/>
  <c r="EA111" i="8"/>
  <c r="EB111" i="8"/>
  <c r="EC111" i="8"/>
  <c r="ED111" i="8"/>
  <c r="EE111" i="8"/>
  <c r="EF111" i="8"/>
  <c r="EG111" i="8"/>
  <c r="EH111" i="8"/>
  <c r="EI111" i="8"/>
  <c r="EJ111" i="8"/>
  <c r="EK111" i="8"/>
  <c r="EL111" i="8"/>
  <c r="EM111" i="8"/>
  <c r="EN111" i="8"/>
  <c r="EO111" i="8"/>
  <c r="BY112" i="8"/>
  <c r="BZ112" i="8"/>
  <c r="CA112" i="8"/>
  <c r="CB112" i="8"/>
  <c r="CC112" i="8"/>
  <c r="CD112" i="8"/>
  <c r="CE112" i="8"/>
  <c r="CF112" i="8"/>
  <c r="CG112" i="8"/>
  <c r="CH112" i="8"/>
  <c r="CI112" i="8"/>
  <c r="CJ112" i="8"/>
  <c r="CK112" i="8"/>
  <c r="CL112" i="8"/>
  <c r="CM112" i="8"/>
  <c r="CN112" i="8"/>
  <c r="CO112" i="8"/>
  <c r="CP112" i="8"/>
  <c r="CQ112" i="8"/>
  <c r="CR112" i="8"/>
  <c r="CS112" i="8"/>
  <c r="CT112" i="8"/>
  <c r="CU112" i="8"/>
  <c r="CV112" i="8"/>
  <c r="CW112" i="8"/>
  <c r="CX112" i="8"/>
  <c r="CY112" i="8"/>
  <c r="CZ112" i="8"/>
  <c r="DA112" i="8"/>
  <c r="DB112" i="8"/>
  <c r="DC112" i="8"/>
  <c r="DD112" i="8"/>
  <c r="DE112" i="8"/>
  <c r="DF112" i="8"/>
  <c r="DG112" i="8"/>
  <c r="DH112" i="8"/>
  <c r="DI112" i="8"/>
  <c r="DJ112" i="8"/>
  <c r="DK112" i="8"/>
  <c r="DL112" i="8"/>
  <c r="DM112" i="8"/>
  <c r="DN112" i="8"/>
  <c r="DO112" i="8"/>
  <c r="DP112" i="8"/>
  <c r="DQ112" i="8"/>
  <c r="DR112" i="8"/>
  <c r="DS112" i="8"/>
  <c r="DT112" i="8"/>
  <c r="DU112" i="8"/>
  <c r="DV112" i="8"/>
  <c r="DW112" i="8"/>
  <c r="DX112" i="8"/>
  <c r="DY112" i="8"/>
  <c r="DZ112" i="8"/>
  <c r="EA112" i="8"/>
  <c r="EB112" i="8"/>
  <c r="EC112" i="8"/>
  <c r="ED112" i="8"/>
  <c r="EE112" i="8"/>
  <c r="EF112" i="8"/>
  <c r="EG112" i="8"/>
  <c r="EH112" i="8"/>
  <c r="EI112" i="8"/>
  <c r="EJ112" i="8"/>
  <c r="EK112" i="8"/>
  <c r="EL112" i="8"/>
  <c r="EM112" i="8"/>
  <c r="EN112" i="8"/>
  <c r="EO112" i="8"/>
  <c r="BY113" i="8"/>
  <c r="BZ113" i="8"/>
  <c r="CA113" i="8"/>
  <c r="CB113" i="8"/>
  <c r="CC113" i="8"/>
  <c r="CD113" i="8"/>
  <c r="CE113" i="8"/>
  <c r="CF113" i="8"/>
  <c r="CG113" i="8"/>
  <c r="CH113" i="8"/>
  <c r="CI113" i="8"/>
  <c r="CJ113" i="8"/>
  <c r="CK113" i="8"/>
  <c r="CL113" i="8"/>
  <c r="CM113" i="8"/>
  <c r="CN113" i="8"/>
  <c r="CO113" i="8"/>
  <c r="CP113" i="8"/>
  <c r="CQ113" i="8"/>
  <c r="CR113" i="8"/>
  <c r="CS113" i="8"/>
  <c r="CT113" i="8"/>
  <c r="CU113" i="8"/>
  <c r="CV113" i="8"/>
  <c r="CW113" i="8"/>
  <c r="CX113" i="8"/>
  <c r="CY113" i="8"/>
  <c r="CZ113" i="8"/>
  <c r="DA113" i="8"/>
  <c r="DB113" i="8"/>
  <c r="DC113" i="8"/>
  <c r="DD113" i="8"/>
  <c r="DE113" i="8"/>
  <c r="DF113" i="8"/>
  <c r="DG113" i="8"/>
  <c r="DH113" i="8"/>
  <c r="DI113" i="8"/>
  <c r="DJ113" i="8"/>
  <c r="DK113" i="8"/>
  <c r="DL113" i="8"/>
  <c r="DM113" i="8"/>
  <c r="DN113" i="8"/>
  <c r="DO113" i="8"/>
  <c r="DP113" i="8"/>
  <c r="DQ113" i="8"/>
  <c r="DR113" i="8"/>
  <c r="DS113" i="8"/>
  <c r="DT113" i="8"/>
  <c r="DU113" i="8"/>
  <c r="DV113" i="8"/>
  <c r="DW113" i="8"/>
  <c r="DX113" i="8"/>
  <c r="DY113" i="8"/>
  <c r="DZ113" i="8"/>
  <c r="EA113" i="8"/>
  <c r="EB113" i="8"/>
  <c r="EC113" i="8"/>
  <c r="ED113" i="8"/>
  <c r="EE113" i="8"/>
  <c r="EF113" i="8"/>
  <c r="EG113" i="8"/>
  <c r="EH113" i="8"/>
  <c r="EI113" i="8"/>
  <c r="EJ113" i="8"/>
  <c r="EK113" i="8"/>
  <c r="EL113" i="8"/>
  <c r="EM113" i="8"/>
  <c r="EN113" i="8"/>
  <c r="EO113" i="8"/>
  <c r="BY114" i="8"/>
  <c r="BZ114" i="8"/>
  <c r="CA114" i="8"/>
  <c r="CB114" i="8"/>
  <c r="CC114" i="8"/>
  <c r="CD114" i="8"/>
  <c r="CE114" i="8"/>
  <c r="CF114" i="8"/>
  <c r="CG114" i="8"/>
  <c r="CH114" i="8"/>
  <c r="CI114" i="8"/>
  <c r="CJ114" i="8"/>
  <c r="CK114" i="8"/>
  <c r="CL114" i="8"/>
  <c r="CM114" i="8"/>
  <c r="CN114" i="8"/>
  <c r="CO114" i="8"/>
  <c r="CP114" i="8"/>
  <c r="CQ114" i="8"/>
  <c r="CR114" i="8"/>
  <c r="CS114" i="8"/>
  <c r="CT114" i="8"/>
  <c r="CU114" i="8"/>
  <c r="CV114" i="8"/>
  <c r="CW114" i="8"/>
  <c r="CX114" i="8"/>
  <c r="CY114" i="8"/>
  <c r="CZ114" i="8"/>
  <c r="DA114" i="8"/>
  <c r="DB114" i="8"/>
  <c r="DC114" i="8"/>
  <c r="DD114" i="8"/>
  <c r="DE114" i="8"/>
  <c r="DF114" i="8"/>
  <c r="DG114" i="8"/>
  <c r="DH114" i="8"/>
  <c r="DI114" i="8"/>
  <c r="DJ114" i="8"/>
  <c r="DK114" i="8"/>
  <c r="DL114" i="8"/>
  <c r="DM114" i="8"/>
  <c r="DN114" i="8"/>
  <c r="DO114" i="8"/>
  <c r="DP114" i="8"/>
  <c r="DQ114" i="8"/>
  <c r="DR114" i="8"/>
  <c r="DS114" i="8"/>
  <c r="DT114" i="8"/>
  <c r="DU114" i="8"/>
  <c r="DV114" i="8"/>
  <c r="DW114" i="8"/>
  <c r="DX114" i="8"/>
  <c r="DY114" i="8"/>
  <c r="DZ114" i="8"/>
  <c r="EA114" i="8"/>
  <c r="EB114" i="8"/>
  <c r="EC114" i="8"/>
  <c r="ED114" i="8"/>
  <c r="EE114" i="8"/>
  <c r="EF114" i="8"/>
  <c r="EG114" i="8"/>
  <c r="EH114" i="8"/>
  <c r="EI114" i="8"/>
  <c r="EJ114" i="8"/>
  <c r="EK114" i="8"/>
  <c r="EL114" i="8"/>
  <c r="EM114" i="8"/>
  <c r="EN114" i="8"/>
  <c r="EO114" i="8"/>
  <c r="BY115" i="8"/>
  <c r="BZ115" i="8"/>
  <c r="CA115" i="8"/>
  <c r="CB115" i="8"/>
  <c r="CC115" i="8"/>
  <c r="CD115" i="8"/>
  <c r="CE115" i="8"/>
  <c r="CF115" i="8"/>
  <c r="CG115" i="8"/>
  <c r="CH115" i="8"/>
  <c r="CI115" i="8"/>
  <c r="CJ115" i="8"/>
  <c r="CK115" i="8"/>
  <c r="CL115" i="8"/>
  <c r="CM115" i="8"/>
  <c r="CN115" i="8"/>
  <c r="CO115" i="8"/>
  <c r="CP115" i="8"/>
  <c r="CQ115" i="8"/>
  <c r="CR115" i="8"/>
  <c r="CS115" i="8"/>
  <c r="CT115" i="8"/>
  <c r="CU115" i="8"/>
  <c r="CV115" i="8"/>
  <c r="CW115" i="8"/>
  <c r="CX115" i="8"/>
  <c r="CY115" i="8"/>
  <c r="CZ115" i="8"/>
  <c r="DA115" i="8"/>
  <c r="DB115" i="8"/>
  <c r="DC115" i="8"/>
  <c r="DD115" i="8"/>
  <c r="DE115" i="8"/>
  <c r="DF115" i="8"/>
  <c r="DG115" i="8"/>
  <c r="DH115" i="8"/>
  <c r="DI115" i="8"/>
  <c r="DJ115" i="8"/>
  <c r="DK115" i="8"/>
  <c r="DL115" i="8"/>
  <c r="DM115" i="8"/>
  <c r="DN115" i="8"/>
  <c r="DO115" i="8"/>
  <c r="DP115" i="8"/>
  <c r="DQ115" i="8"/>
  <c r="DR115" i="8"/>
  <c r="DS115" i="8"/>
  <c r="DT115" i="8"/>
  <c r="DU115" i="8"/>
  <c r="DV115" i="8"/>
  <c r="DW115" i="8"/>
  <c r="DX115" i="8"/>
  <c r="DY115" i="8"/>
  <c r="DZ115" i="8"/>
  <c r="EA115" i="8"/>
  <c r="EB115" i="8"/>
  <c r="EC115" i="8"/>
  <c r="ED115" i="8"/>
  <c r="EE115" i="8"/>
  <c r="EF115" i="8"/>
  <c r="EG115" i="8"/>
  <c r="EH115" i="8"/>
  <c r="EI115" i="8"/>
  <c r="EJ115" i="8"/>
  <c r="EK115" i="8"/>
  <c r="EL115" i="8"/>
  <c r="EM115" i="8"/>
  <c r="EN115" i="8"/>
  <c r="EO115" i="8"/>
  <c r="BY116" i="8"/>
  <c r="BZ116" i="8"/>
  <c r="CA116" i="8"/>
  <c r="CB116" i="8"/>
  <c r="CC116" i="8"/>
  <c r="CD116" i="8"/>
  <c r="CE116" i="8"/>
  <c r="CF116" i="8"/>
  <c r="CG116" i="8"/>
  <c r="CH116" i="8"/>
  <c r="CI116" i="8"/>
  <c r="CJ116" i="8"/>
  <c r="CK116" i="8"/>
  <c r="CL116" i="8"/>
  <c r="CM116" i="8"/>
  <c r="CN116" i="8"/>
  <c r="CO116" i="8"/>
  <c r="CP116" i="8"/>
  <c r="CQ116" i="8"/>
  <c r="CR116" i="8"/>
  <c r="CS116" i="8"/>
  <c r="CT116" i="8"/>
  <c r="CU116" i="8"/>
  <c r="CV116" i="8"/>
  <c r="CW116" i="8"/>
  <c r="CX116" i="8"/>
  <c r="CY116" i="8"/>
  <c r="CZ116" i="8"/>
  <c r="DA116" i="8"/>
  <c r="DB116" i="8"/>
  <c r="DC116" i="8"/>
  <c r="DD116" i="8"/>
  <c r="DE116" i="8"/>
  <c r="DF116" i="8"/>
  <c r="DG116" i="8"/>
  <c r="DH116" i="8"/>
  <c r="DI116" i="8"/>
  <c r="DJ116" i="8"/>
  <c r="DK116" i="8"/>
  <c r="DL116" i="8"/>
  <c r="DM116" i="8"/>
  <c r="DN116" i="8"/>
  <c r="DO116" i="8"/>
  <c r="DP116" i="8"/>
  <c r="DQ116" i="8"/>
  <c r="DR116" i="8"/>
  <c r="DS116" i="8"/>
  <c r="DT116" i="8"/>
  <c r="DU116" i="8"/>
  <c r="DV116" i="8"/>
  <c r="DW116" i="8"/>
  <c r="DX116" i="8"/>
  <c r="DY116" i="8"/>
  <c r="DZ116" i="8"/>
  <c r="EA116" i="8"/>
  <c r="EB116" i="8"/>
  <c r="EC116" i="8"/>
  <c r="ED116" i="8"/>
  <c r="EE116" i="8"/>
  <c r="EF116" i="8"/>
  <c r="EG116" i="8"/>
  <c r="EH116" i="8"/>
  <c r="EI116" i="8"/>
  <c r="EJ116" i="8"/>
  <c r="EK116" i="8"/>
  <c r="EL116" i="8"/>
  <c r="EM116" i="8"/>
  <c r="EN116" i="8"/>
  <c r="EO116" i="8"/>
  <c r="BY117" i="8"/>
  <c r="BZ117" i="8"/>
  <c r="CA117" i="8"/>
  <c r="CB117" i="8"/>
  <c r="CC117" i="8"/>
  <c r="CD117" i="8"/>
  <c r="CE117" i="8"/>
  <c r="CF117" i="8"/>
  <c r="CG117" i="8"/>
  <c r="CH117" i="8"/>
  <c r="CI117" i="8"/>
  <c r="CJ117" i="8"/>
  <c r="CK117" i="8"/>
  <c r="CL117" i="8"/>
  <c r="CM117" i="8"/>
  <c r="CN117" i="8"/>
  <c r="CO117" i="8"/>
  <c r="CP117" i="8"/>
  <c r="CQ117" i="8"/>
  <c r="CR117" i="8"/>
  <c r="CS117" i="8"/>
  <c r="CT117" i="8"/>
  <c r="CU117" i="8"/>
  <c r="CV117" i="8"/>
  <c r="CW117" i="8"/>
  <c r="CX117" i="8"/>
  <c r="CY117" i="8"/>
  <c r="CZ117" i="8"/>
  <c r="DA117" i="8"/>
  <c r="DB117" i="8"/>
  <c r="DC117" i="8"/>
  <c r="DD117" i="8"/>
  <c r="DE117" i="8"/>
  <c r="DF117" i="8"/>
  <c r="DG117" i="8"/>
  <c r="DH117" i="8"/>
  <c r="DI117" i="8"/>
  <c r="DJ117" i="8"/>
  <c r="DK117" i="8"/>
  <c r="DL117" i="8"/>
  <c r="DM117" i="8"/>
  <c r="DN117" i="8"/>
  <c r="DO117" i="8"/>
  <c r="DP117" i="8"/>
  <c r="DQ117" i="8"/>
  <c r="DR117" i="8"/>
  <c r="DS117" i="8"/>
  <c r="DT117" i="8"/>
  <c r="DU117" i="8"/>
  <c r="DV117" i="8"/>
  <c r="DW117" i="8"/>
  <c r="DX117" i="8"/>
  <c r="DY117" i="8"/>
  <c r="DZ117" i="8"/>
  <c r="EA117" i="8"/>
  <c r="EB117" i="8"/>
  <c r="EC117" i="8"/>
  <c r="ED117" i="8"/>
  <c r="EE117" i="8"/>
  <c r="EF117" i="8"/>
  <c r="EG117" i="8"/>
  <c r="EH117" i="8"/>
  <c r="EI117" i="8"/>
  <c r="EJ117" i="8"/>
  <c r="EK117" i="8"/>
  <c r="EL117" i="8"/>
  <c r="EM117" i="8"/>
  <c r="EN117" i="8"/>
  <c r="EO117" i="8"/>
  <c r="BY118" i="8"/>
  <c r="BZ118" i="8"/>
  <c r="CA118" i="8"/>
  <c r="CB118" i="8"/>
  <c r="CC118" i="8"/>
  <c r="CD118" i="8"/>
  <c r="CE118" i="8"/>
  <c r="CF118" i="8"/>
  <c r="CG118" i="8"/>
  <c r="CH118" i="8"/>
  <c r="CI118" i="8"/>
  <c r="CJ118" i="8"/>
  <c r="CK118" i="8"/>
  <c r="CL118" i="8"/>
  <c r="CM118" i="8"/>
  <c r="CN118" i="8"/>
  <c r="CO118" i="8"/>
  <c r="CP118" i="8"/>
  <c r="CQ118" i="8"/>
  <c r="CR118" i="8"/>
  <c r="CS118" i="8"/>
  <c r="CT118" i="8"/>
  <c r="CU118" i="8"/>
  <c r="CV118" i="8"/>
  <c r="CW118" i="8"/>
  <c r="CX118" i="8"/>
  <c r="CY118" i="8"/>
  <c r="CZ118" i="8"/>
  <c r="DA118" i="8"/>
  <c r="DB118" i="8"/>
  <c r="DC118" i="8"/>
  <c r="DD118" i="8"/>
  <c r="DE118" i="8"/>
  <c r="DF118" i="8"/>
  <c r="DG118" i="8"/>
  <c r="DH118" i="8"/>
  <c r="DI118" i="8"/>
  <c r="DJ118" i="8"/>
  <c r="DK118" i="8"/>
  <c r="DL118" i="8"/>
  <c r="DM118" i="8"/>
  <c r="DN118" i="8"/>
  <c r="DO118" i="8"/>
  <c r="DP118" i="8"/>
  <c r="DQ118" i="8"/>
  <c r="DR118" i="8"/>
  <c r="DS118" i="8"/>
  <c r="DT118" i="8"/>
  <c r="DU118" i="8"/>
  <c r="DV118" i="8"/>
  <c r="DW118" i="8"/>
  <c r="DX118" i="8"/>
  <c r="DY118" i="8"/>
  <c r="DZ118" i="8"/>
  <c r="EA118" i="8"/>
  <c r="EB118" i="8"/>
  <c r="EC118" i="8"/>
  <c r="ED118" i="8"/>
  <c r="EE118" i="8"/>
  <c r="EF118" i="8"/>
  <c r="EG118" i="8"/>
  <c r="EH118" i="8"/>
  <c r="EI118" i="8"/>
  <c r="EJ118" i="8"/>
  <c r="EK118" i="8"/>
  <c r="EL118" i="8"/>
  <c r="EM118" i="8"/>
  <c r="EN118" i="8"/>
  <c r="EO118" i="8"/>
  <c r="EO19" i="8"/>
  <c r="EO20" i="8"/>
  <c r="EO21" i="8"/>
  <c r="EO22" i="8"/>
  <c r="EO24" i="8"/>
  <c r="EO26" i="8"/>
  <c r="EO28" i="8"/>
  <c r="EO29" i="8"/>
  <c r="EO30" i="8"/>
  <c r="EO32" i="8"/>
  <c r="EO34" i="8"/>
  <c r="EO36" i="8"/>
  <c r="EO38" i="8"/>
  <c r="EO40" i="8"/>
  <c r="EO41" i="8"/>
  <c r="EO42" i="8"/>
  <c r="EO44" i="8"/>
  <c r="EO46" i="8"/>
  <c r="EO48" i="8"/>
  <c r="EO50" i="8"/>
  <c r="EO52" i="8"/>
  <c r="EO53" i="8"/>
  <c r="EO54" i="8"/>
  <c r="EO56" i="8"/>
  <c r="EO58" i="8"/>
  <c r="EO59" i="8"/>
  <c r="EO60" i="8"/>
  <c r="EO61" i="8"/>
  <c r="EO62" i="8"/>
  <c r="EO63" i="8"/>
  <c r="EO64" i="8"/>
  <c r="EO65" i="8"/>
  <c r="EO66" i="8"/>
  <c r="EO67" i="8"/>
  <c r="EO68" i="8"/>
  <c r="EO80" i="8"/>
  <c r="EO81" i="8"/>
  <c r="EO82" i="8"/>
  <c r="EO109" i="8"/>
  <c r="EO7" i="8"/>
  <c r="EN109" i="8"/>
  <c r="EM109" i="8"/>
  <c r="EL109" i="8"/>
  <c r="EK109" i="8"/>
  <c r="EJ109" i="8"/>
  <c r="EI109" i="8"/>
  <c r="EH109" i="8"/>
  <c r="EG109" i="8"/>
  <c r="EF109" i="8"/>
  <c r="EE109" i="8"/>
  <c r="ED109" i="8"/>
  <c r="EC109" i="8"/>
  <c r="EB109" i="8"/>
  <c r="EA109" i="8"/>
  <c r="DZ109" i="8"/>
  <c r="DY109" i="8"/>
  <c r="DX109" i="8"/>
  <c r="DW109" i="8"/>
  <c r="DV109" i="8"/>
  <c r="DU109" i="8"/>
  <c r="DT109" i="8"/>
  <c r="DS109" i="8"/>
  <c r="DR109" i="8"/>
  <c r="DQ109" i="8"/>
  <c r="DP109" i="8"/>
  <c r="DO109" i="8"/>
  <c r="DN109" i="8"/>
  <c r="DM109" i="8"/>
  <c r="DL109" i="8"/>
  <c r="DK109" i="8"/>
  <c r="DJ109" i="8"/>
  <c r="DI109" i="8"/>
  <c r="DH109" i="8"/>
  <c r="DG109" i="8"/>
  <c r="DF109" i="8"/>
  <c r="DE109" i="8"/>
  <c r="DD109" i="8"/>
  <c r="DC109" i="8"/>
  <c r="DB109" i="8"/>
  <c r="DA109" i="8"/>
  <c r="CZ109" i="8"/>
  <c r="CY109" i="8"/>
  <c r="CX109" i="8"/>
  <c r="CW109" i="8"/>
  <c r="CV109" i="8"/>
  <c r="CU109" i="8"/>
  <c r="CT109" i="8"/>
  <c r="CS109" i="8"/>
  <c r="CR109" i="8"/>
  <c r="CQ109" i="8"/>
  <c r="CP109" i="8"/>
  <c r="CO109" i="8"/>
  <c r="CN109" i="8"/>
  <c r="CM109" i="8"/>
  <c r="CL109" i="8"/>
  <c r="CK109" i="8"/>
  <c r="CJ109" i="8"/>
  <c r="CI109" i="8"/>
  <c r="CH109" i="8"/>
  <c r="CG109" i="8"/>
  <c r="CF109" i="8"/>
  <c r="CE109" i="8"/>
  <c r="CD109" i="8"/>
  <c r="CC109" i="8"/>
  <c r="CB109" i="8"/>
  <c r="CA109" i="8"/>
  <c r="BZ109" i="8"/>
  <c r="BY109" i="8"/>
  <c r="EN82" i="8"/>
  <c r="EN81" i="8"/>
  <c r="EN80" i="8"/>
  <c r="EN68" i="8"/>
  <c r="EM68" i="8"/>
  <c r="EL68" i="8"/>
  <c r="EK68" i="8"/>
  <c r="EJ68" i="8"/>
  <c r="EI68" i="8"/>
  <c r="EH68" i="8"/>
  <c r="EG68" i="8"/>
  <c r="EF68" i="8"/>
  <c r="EE68" i="8"/>
  <c r="ED68" i="8"/>
  <c r="EC68" i="8"/>
  <c r="EB68" i="8"/>
  <c r="EA68" i="8"/>
  <c r="DZ68" i="8"/>
  <c r="DY68" i="8"/>
  <c r="DX68" i="8"/>
  <c r="DW68" i="8"/>
  <c r="DV68" i="8"/>
  <c r="DU68" i="8"/>
  <c r="DT68" i="8"/>
  <c r="DS68" i="8"/>
  <c r="DR68" i="8"/>
  <c r="DQ68" i="8"/>
  <c r="DP68" i="8"/>
  <c r="DO68" i="8"/>
  <c r="DN68" i="8"/>
  <c r="DM68" i="8"/>
  <c r="DL68" i="8"/>
  <c r="DK68" i="8"/>
  <c r="DJ68" i="8"/>
  <c r="DI68" i="8"/>
  <c r="DH68" i="8"/>
  <c r="DG68" i="8"/>
  <c r="DF68" i="8"/>
  <c r="DE68" i="8"/>
  <c r="DD68" i="8"/>
  <c r="DC68" i="8"/>
  <c r="DB68" i="8"/>
  <c r="DA68" i="8"/>
  <c r="CZ68" i="8"/>
  <c r="CY68" i="8"/>
  <c r="CX68" i="8"/>
  <c r="CW68" i="8"/>
  <c r="CV68" i="8"/>
  <c r="CU68" i="8"/>
  <c r="CT68" i="8"/>
  <c r="CS68" i="8"/>
  <c r="CR68" i="8"/>
  <c r="CQ68" i="8"/>
  <c r="CP68" i="8"/>
  <c r="CO68" i="8"/>
  <c r="CN68" i="8"/>
  <c r="CM68" i="8"/>
  <c r="CL68" i="8"/>
  <c r="CK68" i="8"/>
  <c r="CJ68" i="8"/>
  <c r="CI68" i="8"/>
  <c r="CH68" i="8"/>
  <c r="CG68" i="8"/>
  <c r="CF68" i="8"/>
  <c r="CE68" i="8"/>
  <c r="CD68" i="8"/>
  <c r="CC68" i="8"/>
  <c r="CB68" i="8"/>
  <c r="CA68" i="8"/>
  <c r="BZ68" i="8"/>
  <c r="BY68" i="8"/>
  <c r="EN67" i="8"/>
  <c r="EM67" i="8"/>
  <c r="EL67" i="8"/>
  <c r="EK67" i="8"/>
  <c r="EJ67" i="8"/>
  <c r="EI67" i="8"/>
  <c r="EH67" i="8"/>
  <c r="EG67" i="8"/>
  <c r="EF67" i="8"/>
  <c r="EE67" i="8"/>
  <c r="ED67" i="8"/>
  <c r="EC67" i="8"/>
  <c r="EB67" i="8"/>
  <c r="EA67" i="8"/>
  <c r="DZ67" i="8"/>
  <c r="DY67" i="8"/>
  <c r="DX67" i="8"/>
  <c r="DW67" i="8"/>
  <c r="DV67" i="8"/>
  <c r="DU67" i="8"/>
  <c r="DT67" i="8"/>
  <c r="DS67" i="8"/>
  <c r="DR67" i="8"/>
  <c r="DQ67" i="8"/>
  <c r="DP67" i="8"/>
  <c r="DO67" i="8"/>
  <c r="DN67" i="8"/>
  <c r="DM67" i="8"/>
  <c r="DL67" i="8"/>
  <c r="DK67" i="8"/>
  <c r="DJ67" i="8"/>
  <c r="DI67" i="8"/>
  <c r="DH67" i="8"/>
  <c r="DG67" i="8"/>
  <c r="DF67" i="8"/>
  <c r="DE67" i="8"/>
  <c r="DD67" i="8"/>
  <c r="DC67" i="8"/>
  <c r="DB67" i="8"/>
  <c r="DA67" i="8"/>
  <c r="CZ67" i="8"/>
  <c r="CY67" i="8"/>
  <c r="CX67" i="8"/>
  <c r="CW67" i="8"/>
  <c r="CV67" i="8"/>
  <c r="CU67" i="8"/>
  <c r="CT67" i="8"/>
  <c r="CS67" i="8"/>
  <c r="CR67" i="8"/>
  <c r="CQ67" i="8"/>
  <c r="CP67" i="8"/>
  <c r="CO67" i="8"/>
  <c r="CN67" i="8"/>
  <c r="CM67" i="8"/>
  <c r="CL67" i="8"/>
  <c r="CK67" i="8"/>
  <c r="CJ67" i="8"/>
  <c r="CI67" i="8"/>
  <c r="CH67" i="8"/>
  <c r="CG67" i="8"/>
  <c r="CF67" i="8"/>
  <c r="CE67" i="8"/>
  <c r="CD67" i="8"/>
  <c r="CC67" i="8"/>
  <c r="CB67" i="8"/>
  <c r="CA67" i="8"/>
  <c r="BZ67" i="8"/>
  <c r="BY67" i="8"/>
  <c r="EN66" i="8"/>
  <c r="EM66" i="8"/>
  <c r="EL66" i="8"/>
  <c r="EK66" i="8"/>
  <c r="EJ66" i="8"/>
  <c r="EI66" i="8"/>
  <c r="EH66" i="8"/>
  <c r="EG66" i="8"/>
  <c r="EF66" i="8"/>
  <c r="EE66" i="8"/>
  <c r="ED66" i="8"/>
  <c r="EC66" i="8"/>
  <c r="EB66" i="8"/>
  <c r="EA66" i="8"/>
  <c r="DZ66" i="8"/>
  <c r="DY66" i="8"/>
  <c r="DX66" i="8"/>
  <c r="DW66" i="8"/>
  <c r="DV66" i="8"/>
  <c r="DU66" i="8"/>
  <c r="DT66" i="8"/>
  <c r="DS66" i="8"/>
  <c r="DR66" i="8"/>
  <c r="DQ66" i="8"/>
  <c r="DP66" i="8"/>
  <c r="DO66" i="8"/>
  <c r="DN66" i="8"/>
  <c r="DM66" i="8"/>
  <c r="DL66" i="8"/>
  <c r="DK66" i="8"/>
  <c r="DJ66" i="8"/>
  <c r="DI66" i="8"/>
  <c r="DH66" i="8"/>
  <c r="DG66" i="8"/>
  <c r="DF66" i="8"/>
  <c r="DE66" i="8"/>
  <c r="DD66" i="8"/>
  <c r="DC66" i="8"/>
  <c r="DB66" i="8"/>
  <c r="DA66" i="8"/>
  <c r="CZ66" i="8"/>
  <c r="CY66" i="8"/>
  <c r="CX66" i="8"/>
  <c r="CW66" i="8"/>
  <c r="CV66" i="8"/>
  <c r="CU66" i="8"/>
  <c r="CT66" i="8"/>
  <c r="CS66" i="8"/>
  <c r="CR66" i="8"/>
  <c r="CQ66" i="8"/>
  <c r="CP66" i="8"/>
  <c r="CO66" i="8"/>
  <c r="CN66" i="8"/>
  <c r="CM66" i="8"/>
  <c r="CL66" i="8"/>
  <c r="CK66" i="8"/>
  <c r="CJ66" i="8"/>
  <c r="CI66" i="8"/>
  <c r="CH66" i="8"/>
  <c r="CG66" i="8"/>
  <c r="CF66" i="8"/>
  <c r="CE66" i="8"/>
  <c r="CD66" i="8"/>
  <c r="CC66" i="8"/>
  <c r="CB66" i="8"/>
  <c r="CA66" i="8"/>
  <c r="BZ66" i="8"/>
  <c r="BY66" i="8"/>
  <c r="EN65" i="8"/>
  <c r="EM65" i="8"/>
  <c r="EL65" i="8"/>
  <c r="EK65" i="8"/>
  <c r="EJ65" i="8"/>
  <c r="EI65" i="8"/>
  <c r="EH65" i="8"/>
  <c r="EG65" i="8"/>
  <c r="EF65" i="8"/>
  <c r="EE65" i="8"/>
  <c r="ED65" i="8"/>
  <c r="EC65" i="8"/>
  <c r="EB65" i="8"/>
  <c r="EA65" i="8"/>
  <c r="DZ65" i="8"/>
  <c r="DY65" i="8"/>
  <c r="DX65" i="8"/>
  <c r="DW65" i="8"/>
  <c r="DV65" i="8"/>
  <c r="DU65" i="8"/>
  <c r="DT65" i="8"/>
  <c r="DS65" i="8"/>
  <c r="DR65" i="8"/>
  <c r="DQ65" i="8"/>
  <c r="DP65" i="8"/>
  <c r="DO65" i="8"/>
  <c r="DN65" i="8"/>
  <c r="DM65" i="8"/>
  <c r="DL65" i="8"/>
  <c r="DK65" i="8"/>
  <c r="DJ65" i="8"/>
  <c r="DI65" i="8"/>
  <c r="DH65" i="8"/>
  <c r="DG65" i="8"/>
  <c r="DF65" i="8"/>
  <c r="DE65" i="8"/>
  <c r="DD65" i="8"/>
  <c r="DC65" i="8"/>
  <c r="DB65" i="8"/>
  <c r="DA65" i="8"/>
  <c r="CZ65" i="8"/>
  <c r="CY65" i="8"/>
  <c r="CX65" i="8"/>
  <c r="CW65" i="8"/>
  <c r="CV65" i="8"/>
  <c r="CU65" i="8"/>
  <c r="CT65" i="8"/>
  <c r="CS65" i="8"/>
  <c r="CR65" i="8"/>
  <c r="CQ65" i="8"/>
  <c r="CP65" i="8"/>
  <c r="CO65" i="8"/>
  <c r="CN65" i="8"/>
  <c r="CM65" i="8"/>
  <c r="CL65" i="8"/>
  <c r="CK65" i="8"/>
  <c r="CJ65" i="8"/>
  <c r="CI65" i="8"/>
  <c r="CH65" i="8"/>
  <c r="CG65" i="8"/>
  <c r="CF65" i="8"/>
  <c r="CE65" i="8"/>
  <c r="CD65" i="8"/>
  <c r="CC65" i="8"/>
  <c r="CB65" i="8"/>
  <c r="CA65" i="8"/>
  <c r="BZ65" i="8"/>
  <c r="BY65" i="8"/>
  <c r="EN64" i="8"/>
  <c r="EM64" i="8"/>
  <c r="EL64" i="8"/>
  <c r="EK64" i="8"/>
  <c r="EJ64" i="8"/>
  <c r="EI64" i="8"/>
  <c r="EH64" i="8"/>
  <c r="EG64" i="8"/>
  <c r="EF64" i="8"/>
  <c r="EE64" i="8"/>
  <c r="ED64" i="8"/>
  <c r="EC64" i="8"/>
  <c r="EB64" i="8"/>
  <c r="EA64" i="8"/>
  <c r="DZ64" i="8"/>
  <c r="DY64" i="8"/>
  <c r="DX64" i="8"/>
  <c r="DW64" i="8"/>
  <c r="DV64" i="8"/>
  <c r="DU64" i="8"/>
  <c r="DT64" i="8"/>
  <c r="DS64" i="8"/>
  <c r="DR64" i="8"/>
  <c r="DQ64" i="8"/>
  <c r="DP64" i="8"/>
  <c r="DO64" i="8"/>
  <c r="DN64" i="8"/>
  <c r="DM64" i="8"/>
  <c r="DL64" i="8"/>
  <c r="DK64" i="8"/>
  <c r="DJ64" i="8"/>
  <c r="DI64" i="8"/>
  <c r="DH64" i="8"/>
  <c r="DG64" i="8"/>
  <c r="DF64" i="8"/>
  <c r="DE64" i="8"/>
  <c r="DD64" i="8"/>
  <c r="DC64" i="8"/>
  <c r="DB64" i="8"/>
  <c r="DA64" i="8"/>
  <c r="CZ64" i="8"/>
  <c r="CY64" i="8"/>
  <c r="CX64" i="8"/>
  <c r="CW64" i="8"/>
  <c r="CV64" i="8"/>
  <c r="CU64" i="8"/>
  <c r="CT64" i="8"/>
  <c r="CS64" i="8"/>
  <c r="CR64" i="8"/>
  <c r="CQ64" i="8"/>
  <c r="CP64" i="8"/>
  <c r="CO64" i="8"/>
  <c r="CN64" i="8"/>
  <c r="CM64" i="8"/>
  <c r="CL64" i="8"/>
  <c r="CK64" i="8"/>
  <c r="CJ64" i="8"/>
  <c r="CI64" i="8"/>
  <c r="CH64" i="8"/>
  <c r="CG64" i="8"/>
  <c r="CF64" i="8"/>
  <c r="CE64" i="8"/>
  <c r="CD64" i="8"/>
  <c r="CC64" i="8"/>
  <c r="CB64" i="8"/>
  <c r="CA64" i="8"/>
  <c r="BZ64" i="8"/>
  <c r="BY64" i="8"/>
  <c r="EN63" i="8"/>
  <c r="EM63" i="8"/>
  <c r="EL63" i="8"/>
  <c r="EK63" i="8"/>
  <c r="EJ63" i="8"/>
  <c r="EI63" i="8"/>
  <c r="EH63" i="8"/>
  <c r="EG63" i="8"/>
  <c r="EF63" i="8"/>
  <c r="EE63" i="8"/>
  <c r="ED63" i="8"/>
  <c r="EC63" i="8"/>
  <c r="EB63" i="8"/>
  <c r="EA63" i="8"/>
  <c r="DZ63" i="8"/>
  <c r="DY63" i="8"/>
  <c r="DX63" i="8"/>
  <c r="DW63" i="8"/>
  <c r="DV63" i="8"/>
  <c r="DU63" i="8"/>
  <c r="DT63" i="8"/>
  <c r="DS63" i="8"/>
  <c r="DR63" i="8"/>
  <c r="DQ63" i="8"/>
  <c r="DP63" i="8"/>
  <c r="DO63" i="8"/>
  <c r="DN63" i="8"/>
  <c r="DM63" i="8"/>
  <c r="DL63" i="8"/>
  <c r="DK63" i="8"/>
  <c r="DJ63" i="8"/>
  <c r="DI63" i="8"/>
  <c r="DH63" i="8"/>
  <c r="DG63" i="8"/>
  <c r="DF63" i="8"/>
  <c r="DE63" i="8"/>
  <c r="DD63" i="8"/>
  <c r="DC63" i="8"/>
  <c r="DB63" i="8"/>
  <c r="DA63" i="8"/>
  <c r="CZ63" i="8"/>
  <c r="CY63" i="8"/>
  <c r="CX63" i="8"/>
  <c r="CW63" i="8"/>
  <c r="CV63" i="8"/>
  <c r="CU63" i="8"/>
  <c r="CT63" i="8"/>
  <c r="CS63" i="8"/>
  <c r="CR63" i="8"/>
  <c r="CQ63" i="8"/>
  <c r="CP63" i="8"/>
  <c r="CO63" i="8"/>
  <c r="CN63" i="8"/>
  <c r="CM63" i="8"/>
  <c r="CL63" i="8"/>
  <c r="CK63" i="8"/>
  <c r="CJ63" i="8"/>
  <c r="CI63" i="8"/>
  <c r="CH63" i="8"/>
  <c r="CG63" i="8"/>
  <c r="CF63" i="8"/>
  <c r="CE63" i="8"/>
  <c r="CD63" i="8"/>
  <c r="CC63" i="8"/>
  <c r="CB63" i="8"/>
  <c r="CA63" i="8"/>
  <c r="BZ63" i="8"/>
  <c r="BY63" i="8"/>
  <c r="EN62" i="8"/>
  <c r="EM62" i="8"/>
  <c r="EL62" i="8"/>
  <c r="EK62" i="8"/>
  <c r="EJ62" i="8"/>
  <c r="EI62" i="8"/>
  <c r="EH62" i="8"/>
  <c r="EG62" i="8"/>
  <c r="EF62" i="8"/>
  <c r="EE62" i="8"/>
  <c r="ED62" i="8"/>
  <c r="EC62" i="8"/>
  <c r="EB62" i="8"/>
  <c r="EA62" i="8"/>
  <c r="DZ62" i="8"/>
  <c r="DY62" i="8"/>
  <c r="DX62" i="8"/>
  <c r="DW62" i="8"/>
  <c r="DV62" i="8"/>
  <c r="DU62" i="8"/>
  <c r="DT62" i="8"/>
  <c r="DS62" i="8"/>
  <c r="DR62" i="8"/>
  <c r="DQ62" i="8"/>
  <c r="DP62" i="8"/>
  <c r="DO62" i="8"/>
  <c r="DN62" i="8"/>
  <c r="DM62" i="8"/>
  <c r="DL62" i="8"/>
  <c r="DK62" i="8"/>
  <c r="DJ62" i="8"/>
  <c r="DI62" i="8"/>
  <c r="DH62" i="8"/>
  <c r="DG62" i="8"/>
  <c r="DF62" i="8"/>
  <c r="DE62" i="8"/>
  <c r="DD62" i="8"/>
  <c r="DC62" i="8"/>
  <c r="DB62" i="8"/>
  <c r="DA62" i="8"/>
  <c r="CZ62" i="8"/>
  <c r="CY62" i="8"/>
  <c r="CX62" i="8"/>
  <c r="CW62" i="8"/>
  <c r="CV62" i="8"/>
  <c r="CU62" i="8"/>
  <c r="CT62" i="8"/>
  <c r="CS62" i="8"/>
  <c r="CR62" i="8"/>
  <c r="CQ62" i="8"/>
  <c r="CP62" i="8"/>
  <c r="CO62" i="8"/>
  <c r="CN62" i="8"/>
  <c r="CM62" i="8"/>
  <c r="CL62" i="8"/>
  <c r="CK62" i="8"/>
  <c r="CJ62" i="8"/>
  <c r="CI62" i="8"/>
  <c r="CH62" i="8"/>
  <c r="CG62" i="8"/>
  <c r="CF62" i="8"/>
  <c r="CE62" i="8"/>
  <c r="CD62" i="8"/>
  <c r="CC62" i="8"/>
  <c r="CB62" i="8"/>
  <c r="CA62" i="8"/>
  <c r="BZ62" i="8"/>
  <c r="BY62" i="8"/>
  <c r="EN61" i="8"/>
  <c r="EM61" i="8"/>
  <c r="EL61" i="8"/>
  <c r="EK61" i="8"/>
  <c r="EJ61" i="8"/>
  <c r="EI61" i="8"/>
  <c r="EH61" i="8"/>
  <c r="EG61" i="8"/>
  <c r="EF61" i="8"/>
  <c r="EE61" i="8"/>
  <c r="ED61" i="8"/>
  <c r="EC61" i="8"/>
  <c r="EB61" i="8"/>
  <c r="EA61" i="8"/>
  <c r="DZ61" i="8"/>
  <c r="DY61" i="8"/>
  <c r="DX61" i="8"/>
  <c r="DW61" i="8"/>
  <c r="DV61" i="8"/>
  <c r="DU61" i="8"/>
  <c r="DT61" i="8"/>
  <c r="DS61" i="8"/>
  <c r="DR61" i="8"/>
  <c r="DQ61" i="8"/>
  <c r="DP61" i="8"/>
  <c r="DO61" i="8"/>
  <c r="DN61" i="8"/>
  <c r="DM61" i="8"/>
  <c r="DL61" i="8"/>
  <c r="DK61" i="8"/>
  <c r="DJ61" i="8"/>
  <c r="DI61" i="8"/>
  <c r="DH61" i="8"/>
  <c r="DG61" i="8"/>
  <c r="DF61" i="8"/>
  <c r="DE61" i="8"/>
  <c r="DD61" i="8"/>
  <c r="DC61" i="8"/>
  <c r="DB61" i="8"/>
  <c r="DA61" i="8"/>
  <c r="CZ61" i="8"/>
  <c r="CY61" i="8"/>
  <c r="CX61" i="8"/>
  <c r="CW61" i="8"/>
  <c r="CV61" i="8"/>
  <c r="CU61" i="8"/>
  <c r="CT61" i="8"/>
  <c r="CS61" i="8"/>
  <c r="CR61" i="8"/>
  <c r="CQ61" i="8"/>
  <c r="CP61" i="8"/>
  <c r="CO61" i="8"/>
  <c r="CN61" i="8"/>
  <c r="CM61" i="8"/>
  <c r="CL61" i="8"/>
  <c r="CK61" i="8"/>
  <c r="CJ61" i="8"/>
  <c r="CI61" i="8"/>
  <c r="CH61" i="8"/>
  <c r="CG61" i="8"/>
  <c r="CF61" i="8"/>
  <c r="CE61" i="8"/>
  <c r="CD61" i="8"/>
  <c r="CC61" i="8"/>
  <c r="CB61" i="8"/>
  <c r="CA61" i="8"/>
  <c r="BZ61" i="8"/>
  <c r="BY61" i="8"/>
  <c r="EN60" i="8"/>
  <c r="EM60" i="8"/>
  <c r="EL60" i="8"/>
  <c r="EK60" i="8"/>
  <c r="EJ60" i="8"/>
  <c r="EI60" i="8"/>
  <c r="EH60" i="8"/>
  <c r="EG60" i="8"/>
  <c r="EF60" i="8"/>
  <c r="EE60" i="8"/>
  <c r="ED60" i="8"/>
  <c r="EC60" i="8"/>
  <c r="EB60" i="8"/>
  <c r="EA60" i="8"/>
  <c r="DZ60" i="8"/>
  <c r="DY60" i="8"/>
  <c r="DX60" i="8"/>
  <c r="DW60" i="8"/>
  <c r="DV60" i="8"/>
  <c r="DU60" i="8"/>
  <c r="DT60" i="8"/>
  <c r="DS60" i="8"/>
  <c r="DR60" i="8"/>
  <c r="DQ60" i="8"/>
  <c r="DP60" i="8"/>
  <c r="DO60" i="8"/>
  <c r="DN60" i="8"/>
  <c r="DM60" i="8"/>
  <c r="DL60" i="8"/>
  <c r="DK60" i="8"/>
  <c r="DJ60" i="8"/>
  <c r="DI60" i="8"/>
  <c r="DH60" i="8"/>
  <c r="DG60" i="8"/>
  <c r="DF60" i="8"/>
  <c r="DE60" i="8"/>
  <c r="DD60" i="8"/>
  <c r="DC60" i="8"/>
  <c r="DB60" i="8"/>
  <c r="DA60" i="8"/>
  <c r="CZ60" i="8"/>
  <c r="CY60" i="8"/>
  <c r="CX60" i="8"/>
  <c r="CW60" i="8"/>
  <c r="CV60" i="8"/>
  <c r="CU60" i="8"/>
  <c r="CT60" i="8"/>
  <c r="CS60" i="8"/>
  <c r="CR60" i="8"/>
  <c r="CQ60" i="8"/>
  <c r="CP60" i="8"/>
  <c r="CO60" i="8"/>
  <c r="CN60" i="8"/>
  <c r="CM60" i="8"/>
  <c r="CL60" i="8"/>
  <c r="CK60" i="8"/>
  <c r="CJ60" i="8"/>
  <c r="CI60" i="8"/>
  <c r="CH60" i="8"/>
  <c r="CG60" i="8"/>
  <c r="CF60" i="8"/>
  <c r="CE60" i="8"/>
  <c r="CD60" i="8"/>
  <c r="CC60" i="8"/>
  <c r="CB60" i="8"/>
  <c r="CA60" i="8"/>
  <c r="BZ60" i="8"/>
  <c r="BY60" i="8"/>
  <c r="EN59" i="8"/>
  <c r="EM59" i="8"/>
  <c r="EL59" i="8"/>
  <c r="EK59" i="8"/>
  <c r="EJ59" i="8"/>
  <c r="EI59" i="8"/>
  <c r="EH59" i="8"/>
  <c r="EG59" i="8"/>
  <c r="EF59" i="8"/>
  <c r="EE59" i="8"/>
  <c r="ED59" i="8"/>
  <c r="EC59" i="8"/>
  <c r="EB59" i="8"/>
  <c r="EA59" i="8"/>
  <c r="DZ59" i="8"/>
  <c r="DY59" i="8"/>
  <c r="DX59" i="8"/>
  <c r="DW59" i="8"/>
  <c r="DV59" i="8"/>
  <c r="DU59" i="8"/>
  <c r="DT59" i="8"/>
  <c r="DS59" i="8"/>
  <c r="DR59" i="8"/>
  <c r="DQ59" i="8"/>
  <c r="DP59" i="8"/>
  <c r="DO59" i="8"/>
  <c r="DN59" i="8"/>
  <c r="DM59" i="8"/>
  <c r="DL59" i="8"/>
  <c r="DK59" i="8"/>
  <c r="DJ59" i="8"/>
  <c r="DI59" i="8"/>
  <c r="DH59" i="8"/>
  <c r="DG59" i="8"/>
  <c r="DF59" i="8"/>
  <c r="DE59" i="8"/>
  <c r="DD59" i="8"/>
  <c r="DC59" i="8"/>
  <c r="DB59" i="8"/>
  <c r="DA59" i="8"/>
  <c r="CZ59" i="8"/>
  <c r="CY59" i="8"/>
  <c r="CX59" i="8"/>
  <c r="CW59" i="8"/>
  <c r="CV59" i="8"/>
  <c r="CU59" i="8"/>
  <c r="CT59" i="8"/>
  <c r="CS59" i="8"/>
  <c r="CR59" i="8"/>
  <c r="CQ59" i="8"/>
  <c r="CP59" i="8"/>
  <c r="CO59" i="8"/>
  <c r="CN59" i="8"/>
  <c r="CM59" i="8"/>
  <c r="CL59" i="8"/>
  <c r="CK59" i="8"/>
  <c r="CJ59" i="8"/>
  <c r="CI59" i="8"/>
  <c r="CH59" i="8"/>
  <c r="CG59" i="8"/>
  <c r="CF59" i="8"/>
  <c r="CE59" i="8"/>
  <c r="CD59" i="8"/>
  <c r="CC59" i="8"/>
  <c r="CB59" i="8"/>
  <c r="CA59" i="8"/>
  <c r="BZ59" i="8"/>
  <c r="BY59" i="8"/>
  <c r="EN58" i="8"/>
  <c r="EM58" i="8"/>
  <c r="EL58" i="8"/>
  <c r="EK58" i="8"/>
  <c r="EJ58" i="8"/>
  <c r="EI58" i="8"/>
  <c r="EH58" i="8"/>
  <c r="EG58" i="8"/>
  <c r="EF58" i="8"/>
  <c r="EE58" i="8"/>
  <c r="ED58" i="8"/>
  <c r="EC58" i="8"/>
  <c r="EB58" i="8"/>
  <c r="EA58" i="8"/>
  <c r="DZ58" i="8"/>
  <c r="DY58" i="8"/>
  <c r="DX58" i="8"/>
  <c r="DW58" i="8"/>
  <c r="DV58" i="8"/>
  <c r="DU58" i="8"/>
  <c r="DT58" i="8"/>
  <c r="DS58" i="8"/>
  <c r="DR58" i="8"/>
  <c r="DQ58" i="8"/>
  <c r="DP58" i="8"/>
  <c r="DO58" i="8"/>
  <c r="DN58" i="8"/>
  <c r="DM58" i="8"/>
  <c r="DL58" i="8"/>
  <c r="DK58" i="8"/>
  <c r="DJ58" i="8"/>
  <c r="DI58" i="8"/>
  <c r="DH58" i="8"/>
  <c r="DG58" i="8"/>
  <c r="DF58" i="8"/>
  <c r="DE58" i="8"/>
  <c r="DD58" i="8"/>
  <c r="DC58" i="8"/>
  <c r="DB58" i="8"/>
  <c r="DA58" i="8"/>
  <c r="CZ58" i="8"/>
  <c r="CY58" i="8"/>
  <c r="CX58" i="8"/>
  <c r="CW58" i="8"/>
  <c r="CV58" i="8"/>
  <c r="CU58" i="8"/>
  <c r="CT58" i="8"/>
  <c r="CS58" i="8"/>
  <c r="CR58" i="8"/>
  <c r="CQ58" i="8"/>
  <c r="CP58" i="8"/>
  <c r="CO58" i="8"/>
  <c r="CN58" i="8"/>
  <c r="CM58" i="8"/>
  <c r="CL58" i="8"/>
  <c r="CK58" i="8"/>
  <c r="CJ58" i="8"/>
  <c r="CI58" i="8"/>
  <c r="CH58" i="8"/>
  <c r="CG58" i="8"/>
  <c r="CF58" i="8"/>
  <c r="CE58" i="8"/>
  <c r="CD58" i="8"/>
  <c r="CC58" i="8"/>
  <c r="CB58" i="8"/>
  <c r="CA58" i="8"/>
  <c r="BZ58" i="8"/>
  <c r="BY58" i="8"/>
  <c r="EN56" i="8"/>
  <c r="EM56" i="8"/>
  <c r="EL56" i="8"/>
  <c r="EK56" i="8"/>
  <c r="EJ56" i="8"/>
  <c r="EI56" i="8"/>
  <c r="EH56" i="8"/>
  <c r="EG56" i="8"/>
  <c r="EF56" i="8"/>
  <c r="EE56" i="8"/>
  <c r="ED56" i="8"/>
  <c r="EC56" i="8"/>
  <c r="EB56" i="8"/>
  <c r="EA56" i="8"/>
  <c r="DZ56" i="8"/>
  <c r="DY56" i="8"/>
  <c r="DX56" i="8"/>
  <c r="DW56" i="8"/>
  <c r="DV56" i="8"/>
  <c r="DU56" i="8"/>
  <c r="DT56" i="8"/>
  <c r="DS56" i="8"/>
  <c r="DR56" i="8"/>
  <c r="DQ56" i="8"/>
  <c r="DP56" i="8"/>
  <c r="DO56" i="8"/>
  <c r="DN56" i="8"/>
  <c r="DM56" i="8"/>
  <c r="DL56" i="8"/>
  <c r="DK56" i="8"/>
  <c r="DJ56" i="8"/>
  <c r="DI56" i="8"/>
  <c r="DH56" i="8"/>
  <c r="DG56" i="8"/>
  <c r="DF56" i="8"/>
  <c r="DE56" i="8"/>
  <c r="DD56" i="8"/>
  <c r="DC56" i="8"/>
  <c r="DB56" i="8"/>
  <c r="DA56" i="8"/>
  <c r="CZ56" i="8"/>
  <c r="CY56" i="8"/>
  <c r="CX56" i="8"/>
  <c r="CW56" i="8"/>
  <c r="CV56" i="8"/>
  <c r="CU56" i="8"/>
  <c r="CT56" i="8"/>
  <c r="CS56" i="8"/>
  <c r="CR56" i="8"/>
  <c r="CQ56" i="8"/>
  <c r="CP56" i="8"/>
  <c r="CO56" i="8"/>
  <c r="CN56" i="8"/>
  <c r="CM56" i="8"/>
  <c r="CL56" i="8"/>
  <c r="CK56" i="8"/>
  <c r="CJ56" i="8"/>
  <c r="CI56" i="8"/>
  <c r="CH56" i="8"/>
  <c r="CG56" i="8"/>
  <c r="CF56" i="8"/>
  <c r="CE56" i="8"/>
  <c r="CD56" i="8"/>
  <c r="CC56" i="8"/>
  <c r="CB56" i="8"/>
  <c r="CA56" i="8"/>
  <c r="BZ56" i="8"/>
  <c r="BY56" i="8"/>
  <c r="EN54" i="8"/>
  <c r="EM54" i="8"/>
  <c r="EL54" i="8"/>
  <c r="EK54" i="8"/>
  <c r="EJ54" i="8"/>
  <c r="EI54" i="8"/>
  <c r="EH54" i="8"/>
  <c r="EG54" i="8"/>
  <c r="EF54" i="8"/>
  <c r="EE54" i="8"/>
  <c r="ED54" i="8"/>
  <c r="EC54" i="8"/>
  <c r="EB54" i="8"/>
  <c r="EA54" i="8"/>
  <c r="DZ54" i="8"/>
  <c r="DY54" i="8"/>
  <c r="DX54" i="8"/>
  <c r="DW54" i="8"/>
  <c r="DV54" i="8"/>
  <c r="DU54" i="8"/>
  <c r="DT54" i="8"/>
  <c r="DS54" i="8"/>
  <c r="DR54" i="8"/>
  <c r="DQ54" i="8"/>
  <c r="DP54" i="8"/>
  <c r="DO54" i="8"/>
  <c r="DN54" i="8"/>
  <c r="DM54" i="8"/>
  <c r="DL54" i="8"/>
  <c r="DK54" i="8"/>
  <c r="DJ54" i="8"/>
  <c r="DI54" i="8"/>
  <c r="DH54" i="8"/>
  <c r="DG54" i="8"/>
  <c r="DF54" i="8"/>
  <c r="DE54" i="8"/>
  <c r="DD54" i="8"/>
  <c r="DC54" i="8"/>
  <c r="DB54" i="8"/>
  <c r="DA54" i="8"/>
  <c r="CZ54" i="8"/>
  <c r="CY54" i="8"/>
  <c r="CX54" i="8"/>
  <c r="CW54" i="8"/>
  <c r="CV54" i="8"/>
  <c r="CU54" i="8"/>
  <c r="CT54" i="8"/>
  <c r="CS54" i="8"/>
  <c r="CR54" i="8"/>
  <c r="CQ54" i="8"/>
  <c r="CP54" i="8"/>
  <c r="CO54" i="8"/>
  <c r="CN54" i="8"/>
  <c r="CM54" i="8"/>
  <c r="CL54" i="8"/>
  <c r="CK54" i="8"/>
  <c r="CJ54" i="8"/>
  <c r="CI54" i="8"/>
  <c r="CH54" i="8"/>
  <c r="CG54" i="8"/>
  <c r="CF54" i="8"/>
  <c r="CE54" i="8"/>
  <c r="CD54" i="8"/>
  <c r="CC54" i="8"/>
  <c r="CB54" i="8"/>
  <c r="CA54" i="8"/>
  <c r="BZ54" i="8"/>
  <c r="BY54" i="8"/>
  <c r="EN53" i="8"/>
  <c r="EM53" i="8"/>
  <c r="EL53" i="8"/>
  <c r="EK53" i="8"/>
  <c r="EJ53" i="8"/>
  <c r="EI53" i="8"/>
  <c r="EH53" i="8"/>
  <c r="EG53" i="8"/>
  <c r="EF53" i="8"/>
  <c r="EE53" i="8"/>
  <c r="ED53" i="8"/>
  <c r="EC53" i="8"/>
  <c r="EB53" i="8"/>
  <c r="EA53" i="8"/>
  <c r="DZ53" i="8"/>
  <c r="DY53" i="8"/>
  <c r="DX53" i="8"/>
  <c r="DW53" i="8"/>
  <c r="DV53" i="8"/>
  <c r="DU53" i="8"/>
  <c r="DT53" i="8"/>
  <c r="DS53" i="8"/>
  <c r="DR53" i="8"/>
  <c r="DQ53" i="8"/>
  <c r="DP53" i="8"/>
  <c r="DO53" i="8"/>
  <c r="DN53" i="8"/>
  <c r="DM53" i="8"/>
  <c r="DL53" i="8"/>
  <c r="DK53" i="8"/>
  <c r="DJ53" i="8"/>
  <c r="DI53" i="8"/>
  <c r="DH53" i="8"/>
  <c r="DG53" i="8"/>
  <c r="DF53" i="8"/>
  <c r="DE53" i="8"/>
  <c r="DD53" i="8"/>
  <c r="DC53" i="8"/>
  <c r="DB53" i="8"/>
  <c r="DA53" i="8"/>
  <c r="CZ53" i="8"/>
  <c r="CY53" i="8"/>
  <c r="CX53" i="8"/>
  <c r="CW53" i="8"/>
  <c r="CV53" i="8"/>
  <c r="CU53" i="8"/>
  <c r="CT53" i="8"/>
  <c r="CS53" i="8"/>
  <c r="CR53" i="8"/>
  <c r="CQ53" i="8"/>
  <c r="CP53" i="8"/>
  <c r="CO53" i="8"/>
  <c r="CN53" i="8"/>
  <c r="CM53" i="8"/>
  <c r="CL53" i="8"/>
  <c r="CK53" i="8"/>
  <c r="CJ53" i="8"/>
  <c r="CI53" i="8"/>
  <c r="CH53" i="8"/>
  <c r="CG53" i="8"/>
  <c r="CF53" i="8"/>
  <c r="CE53" i="8"/>
  <c r="CD53" i="8"/>
  <c r="CC53" i="8"/>
  <c r="CB53" i="8"/>
  <c r="CA53" i="8"/>
  <c r="BZ53" i="8"/>
  <c r="BY53" i="8"/>
  <c r="EN52" i="8"/>
  <c r="EM52" i="8"/>
  <c r="EL52" i="8"/>
  <c r="EK52" i="8"/>
  <c r="EJ52" i="8"/>
  <c r="EI52" i="8"/>
  <c r="EH52" i="8"/>
  <c r="EG52" i="8"/>
  <c r="EF52" i="8"/>
  <c r="EE52" i="8"/>
  <c r="ED52" i="8"/>
  <c r="EC52" i="8"/>
  <c r="EB52" i="8"/>
  <c r="EA52" i="8"/>
  <c r="DZ52" i="8"/>
  <c r="DY52" i="8"/>
  <c r="DX52" i="8"/>
  <c r="DW52" i="8"/>
  <c r="DV52" i="8"/>
  <c r="DU52" i="8"/>
  <c r="DT52" i="8"/>
  <c r="DS52" i="8"/>
  <c r="DR52" i="8"/>
  <c r="DQ52" i="8"/>
  <c r="DP52" i="8"/>
  <c r="DO52" i="8"/>
  <c r="DN52" i="8"/>
  <c r="DM52" i="8"/>
  <c r="DL52" i="8"/>
  <c r="DK52" i="8"/>
  <c r="DJ52" i="8"/>
  <c r="DI52" i="8"/>
  <c r="DH52" i="8"/>
  <c r="DG52" i="8"/>
  <c r="DF52" i="8"/>
  <c r="DE52" i="8"/>
  <c r="DD52" i="8"/>
  <c r="DC52" i="8"/>
  <c r="DB52" i="8"/>
  <c r="DA52" i="8"/>
  <c r="CZ52" i="8"/>
  <c r="CY52" i="8"/>
  <c r="CX52" i="8"/>
  <c r="CW52" i="8"/>
  <c r="CV52" i="8"/>
  <c r="CU52" i="8"/>
  <c r="CT52" i="8"/>
  <c r="CS52" i="8"/>
  <c r="CR52" i="8"/>
  <c r="CQ52" i="8"/>
  <c r="CP52" i="8"/>
  <c r="CO52" i="8"/>
  <c r="CN52" i="8"/>
  <c r="CM52" i="8"/>
  <c r="CL52" i="8"/>
  <c r="CK52" i="8"/>
  <c r="CJ52" i="8"/>
  <c r="CI52" i="8"/>
  <c r="CH52" i="8"/>
  <c r="CG52" i="8"/>
  <c r="CF52" i="8"/>
  <c r="CE52" i="8"/>
  <c r="CD52" i="8"/>
  <c r="CC52" i="8"/>
  <c r="CB52" i="8"/>
  <c r="CA52" i="8"/>
  <c r="BZ52" i="8"/>
  <c r="BY52" i="8"/>
  <c r="EN50" i="8"/>
  <c r="EM50" i="8"/>
  <c r="EL50" i="8"/>
  <c r="EK50" i="8"/>
  <c r="EJ50" i="8"/>
  <c r="EI50" i="8"/>
  <c r="EH50" i="8"/>
  <c r="EG50" i="8"/>
  <c r="EF50" i="8"/>
  <c r="EE50" i="8"/>
  <c r="ED50" i="8"/>
  <c r="EC50" i="8"/>
  <c r="EB50" i="8"/>
  <c r="EA50" i="8"/>
  <c r="DZ50" i="8"/>
  <c r="DY50" i="8"/>
  <c r="DX50" i="8"/>
  <c r="DW50" i="8"/>
  <c r="DV50" i="8"/>
  <c r="DU50" i="8"/>
  <c r="DT50" i="8"/>
  <c r="DS50" i="8"/>
  <c r="DR50" i="8"/>
  <c r="DQ50" i="8"/>
  <c r="DP50" i="8"/>
  <c r="DO50" i="8"/>
  <c r="DN50" i="8"/>
  <c r="DM50" i="8"/>
  <c r="DL50" i="8"/>
  <c r="DK50" i="8"/>
  <c r="DJ50" i="8"/>
  <c r="DI50" i="8"/>
  <c r="DH50" i="8"/>
  <c r="DG50" i="8"/>
  <c r="DF50" i="8"/>
  <c r="DE50" i="8"/>
  <c r="DD50" i="8"/>
  <c r="DC50" i="8"/>
  <c r="DB50" i="8"/>
  <c r="DA50" i="8"/>
  <c r="CZ50" i="8"/>
  <c r="CY50" i="8"/>
  <c r="CX50" i="8"/>
  <c r="CW50" i="8"/>
  <c r="CV50" i="8"/>
  <c r="CU50" i="8"/>
  <c r="CT50" i="8"/>
  <c r="CS50" i="8"/>
  <c r="CR50" i="8"/>
  <c r="CQ50" i="8"/>
  <c r="CP50" i="8"/>
  <c r="CO50" i="8"/>
  <c r="CN50" i="8"/>
  <c r="CM50" i="8"/>
  <c r="CL50" i="8"/>
  <c r="CK50" i="8"/>
  <c r="CJ50" i="8"/>
  <c r="CI50" i="8"/>
  <c r="CH50" i="8"/>
  <c r="CG50" i="8"/>
  <c r="CF50" i="8"/>
  <c r="CE50" i="8"/>
  <c r="CD50" i="8"/>
  <c r="CC50" i="8"/>
  <c r="CB50" i="8"/>
  <c r="CA50" i="8"/>
  <c r="BZ50" i="8"/>
  <c r="BY50" i="8"/>
  <c r="EN48" i="8"/>
  <c r="EM48" i="8"/>
  <c r="EL48" i="8"/>
  <c r="EK48" i="8"/>
  <c r="EJ48" i="8"/>
  <c r="EI48" i="8"/>
  <c r="EH48" i="8"/>
  <c r="EG48" i="8"/>
  <c r="EF48" i="8"/>
  <c r="EE48" i="8"/>
  <c r="ED48" i="8"/>
  <c r="EC48" i="8"/>
  <c r="EB48" i="8"/>
  <c r="EA48" i="8"/>
  <c r="DZ48" i="8"/>
  <c r="DY48" i="8"/>
  <c r="DX48" i="8"/>
  <c r="DW48" i="8"/>
  <c r="DV48" i="8"/>
  <c r="DU48" i="8"/>
  <c r="DT48" i="8"/>
  <c r="DS48" i="8"/>
  <c r="DR48" i="8"/>
  <c r="DQ48" i="8"/>
  <c r="DP48" i="8"/>
  <c r="DO48" i="8"/>
  <c r="DN48" i="8"/>
  <c r="DM48" i="8"/>
  <c r="DL48" i="8"/>
  <c r="DK48" i="8"/>
  <c r="DJ48" i="8"/>
  <c r="DI48" i="8"/>
  <c r="DH48" i="8"/>
  <c r="DG48" i="8"/>
  <c r="DF48" i="8"/>
  <c r="DE48" i="8"/>
  <c r="DD48" i="8"/>
  <c r="DC48" i="8"/>
  <c r="DB48" i="8"/>
  <c r="DA48" i="8"/>
  <c r="CZ48" i="8"/>
  <c r="CY48" i="8"/>
  <c r="CX48" i="8"/>
  <c r="CW48" i="8"/>
  <c r="CV48" i="8"/>
  <c r="CU48" i="8"/>
  <c r="CT48" i="8"/>
  <c r="CS48" i="8"/>
  <c r="CR48" i="8"/>
  <c r="CQ48" i="8"/>
  <c r="CP48" i="8"/>
  <c r="CO48" i="8"/>
  <c r="CN48" i="8"/>
  <c r="CM48" i="8"/>
  <c r="CL48" i="8"/>
  <c r="CK48" i="8"/>
  <c r="CJ48" i="8"/>
  <c r="CI48" i="8"/>
  <c r="CH48" i="8"/>
  <c r="CG48" i="8"/>
  <c r="CF48" i="8"/>
  <c r="CE48" i="8"/>
  <c r="CD48" i="8"/>
  <c r="CC48" i="8"/>
  <c r="CB48" i="8"/>
  <c r="CA48" i="8"/>
  <c r="BZ48" i="8"/>
  <c r="BY48" i="8"/>
  <c r="EN46" i="8"/>
  <c r="EM46" i="8"/>
  <c r="EL46" i="8"/>
  <c r="EK46" i="8"/>
  <c r="EJ46" i="8"/>
  <c r="EI46" i="8"/>
  <c r="EH46" i="8"/>
  <c r="EG46" i="8"/>
  <c r="EF46" i="8"/>
  <c r="EE46" i="8"/>
  <c r="ED46" i="8"/>
  <c r="EC46" i="8"/>
  <c r="EB46" i="8"/>
  <c r="EA46" i="8"/>
  <c r="DZ46" i="8"/>
  <c r="DY46" i="8"/>
  <c r="DX46" i="8"/>
  <c r="DW46" i="8"/>
  <c r="DV46" i="8"/>
  <c r="DU46" i="8"/>
  <c r="DT46" i="8"/>
  <c r="DS46" i="8"/>
  <c r="DR46" i="8"/>
  <c r="DQ46" i="8"/>
  <c r="DP46" i="8"/>
  <c r="DO46" i="8"/>
  <c r="DN46" i="8"/>
  <c r="DM46" i="8"/>
  <c r="DL46" i="8"/>
  <c r="DK46" i="8"/>
  <c r="DJ46" i="8"/>
  <c r="DI46" i="8"/>
  <c r="DH46" i="8"/>
  <c r="DG46" i="8"/>
  <c r="DF46" i="8"/>
  <c r="DE46" i="8"/>
  <c r="DD46" i="8"/>
  <c r="DC46" i="8"/>
  <c r="DB46" i="8"/>
  <c r="DA46" i="8"/>
  <c r="CZ46" i="8"/>
  <c r="CY46" i="8"/>
  <c r="CX46" i="8"/>
  <c r="CW46" i="8"/>
  <c r="CV46" i="8"/>
  <c r="CU46" i="8"/>
  <c r="CT46" i="8"/>
  <c r="CS46" i="8"/>
  <c r="CR46" i="8"/>
  <c r="CQ46" i="8"/>
  <c r="CP46" i="8"/>
  <c r="CO46" i="8"/>
  <c r="CN46" i="8"/>
  <c r="CM46" i="8"/>
  <c r="CL46" i="8"/>
  <c r="CK46" i="8"/>
  <c r="CJ46" i="8"/>
  <c r="CI46" i="8"/>
  <c r="CH46" i="8"/>
  <c r="CG46" i="8"/>
  <c r="CF46" i="8"/>
  <c r="CE46" i="8"/>
  <c r="CD46" i="8"/>
  <c r="CC46" i="8"/>
  <c r="CB46" i="8"/>
  <c r="CA46" i="8"/>
  <c r="BZ46" i="8"/>
  <c r="BY46" i="8"/>
  <c r="EN44" i="8"/>
  <c r="EM44" i="8"/>
  <c r="EL44" i="8"/>
  <c r="EK44" i="8"/>
  <c r="EJ44" i="8"/>
  <c r="EI44" i="8"/>
  <c r="EH44" i="8"/>
  <c r="EG44" i="8"/>
  <c r="EF44" i="8"/>
  <c r="EE44" i="8"/>
  <c r="ED44" i="8"/>
  <c r="EC44" i="8"/>
  <c r="EB44" i="8"/>
  <c r="EA44" i="8"/>
  <c r="DZ44" i="8"/>
  <c r="DY44" i="8"/>
  <c r="DX44" i="8"/>
  <c r="DW44" i="8"/>
  <c r="DV44" i="8"/>
  <c r="DU44" i="8"/>
  <c r="DT44" i="8"/>
  <c r="DS44" i="8"/>
  <c r="DR44" i="8"/>
  <c r="DQ44" i="8"/>
  <c r="DP44" i="8"/>
  <c r="DO44" i="8"/>
  <c r="DN44" i="8"/>
  <c r="DM44" i="8"/>
  <c r="DL44" i="8"/>
  <c r="DK44" i="8"/>
  <c r="DJ44" i="8"/>
  <c r="DI44" i="8"/>
  <c r="DH44" i="8"/>
  <c r="DG44" i="8"/>
  <c r="DF44" i="8"/>
  <c r="DE44" i="8"/>
  <c r="DD44" i="8"/>
  <c r="DC44" i="8"/>
  <c r="DB44" i="8"/>
  <c r="DA44" i="8"/>
  <c r="CZ44" i="8"/>
  <c r="CY44" i="8"/>
  <c r="CX44" i="8"/>
  <c r="CW44" i="8"/>
  <c r="CV44" i="8"/>
  <c r="CU44" i="8"/>
  <c r="CT44" i="8"/>
  <c r="CS44" i="8"/>
  <c r="CR44" i="8"/>
  <c r="CQ44" i="8"/>
  <c r="CP44" i="8"/>
  <c r="CO44" i="8"/>
  <c r="CN44" i="8"/>
  <c r="CM44" i="8"/>
  <c r="CL44" i="8"/>
  <c r="CK44" i="8"/>
  <c r="CJ44" i="8"/>
  <c r="CI44" i="8"/>
  <c r="CH44" i="8"/>
  <c r="CG44" i="8"/>
  <c r="CF44" i="8"/>
  <c r="CE44" i="8"/>
  <c r="CD44" i="8"/>
  <c r="CC44" i="8"/>
  <c r="CB44" i="8"/>
  <c r="CA44" i="8"/>
  <c r="BZ44" i="8"/>
  <c r="BY44" i="8"/>
  <c r="EN42" i="8"/>
  <c r="EM42" i="8"/>
  <c r="EL42" i="8"/>
  <c r="EK42" i="8"/>
  <c r="EJ42" i="8"/>
  <c r="EI42" i="8"/>
  <c r="EH42" i="8"/>
  <c r="EG42" i="8"/>
  <c r="EF42" i="8"/>
  <c r="EE42" i="8"/>
  <c r="ED42" i="8"/>
  <c r="EC42" i="8"/>
  <c r="EB42" i="8"/>
  <c r="EA42" i="8"/>
  <c r="DZ42" i="8"/>
  <c r="DY42" i="8"/>
  <c r="DX42" i="8"/>
  <c r="DW42" i="8"/>
  <c r="DV42" i="8"/>
  <c r="DU42" i="8"/>
  <c r="DT42" i="8"/>
  <c r="DS42" i="8"/>
  <c r="DR42" i="8"/>
  <c r="DQ42" i="8"/>
  <c r="DP42" i="8"/>
  <c r="DO42" i="8"/>
  <c r="DN42" i="8"/>
  <c r="DM42" i="8"/>
  <c r="DL42" i="8"/>
  <c r="DK42" i="8"/>
  <c r="DJ42" i="8"/>
  <c r="DI42" i="8"/>
  <c r="DH42" i="8"/>
  <c r="DG42" i="8"/>
  <c r="DF42" i="8"/>
  <c r="DE42" i="8"/>
  <c r="DD42" i="8"/>
  <c r="DC42" i="8"/>
  <c r="DB42" i="8"/>
  <c r="DA42" i="8"/>
  <c r="CZ42" i="8"/>
  <c r="CY42" i="8"/>
  <c r="CX42" i="8"/>
  <c r="CW42" i="8"/>
  <c r="CV42" i="8"/>
  <c r="CU42" i="8"/>
  <c r="CT42" i="8"/>
  <c r="CS42" i="8"/>
  <c r="CR42" i="8"/>
  <c r="CQ42" i="8"/>
  <c r="CP42" i="8"/>
  <c r="CO42" i="8"/>
  <c r="CN42" i="8"/>
  <c r="CM42" i="8"/>
  <c r="CL42" i="8"/>
  <c r="CK42" i="8"/>
  <c r="CJ42" i="8"/>
  <c r="CI42" i="8"/>
  <c r="CH42" i="8"/>
  <c r="CG42" i="8"/>
  <c r="CF42" i="8"/>
  <c r="CE42" i="8"/>
  <c r="CD42" i="8"/>
  <c r="CC42" i="8"/>
  <c r="CB42" i="8"/>
  <c r="CA42" i="8"/>
  <c r="BZ42" i="8"/>
  <c r="BY42" i="8"/>
  <c r="EN41" i="8"/>
  <c r="EM41" i="8"/>
  <c r="EL41" i="8"/>
  <c r="EK41" i="8"/>
  <c r="EJ41" i="8"/>
  <c r="EI41" i="8"/>
  <c r="EH41" i="8"/>
  <c r="EG41" i="8"/>
  <c r="EF41" i="8"/>
  <c r="EE41" i="8"/>
  <c r="ED41" i="8"/>
  <c r="EC41" i="8"/>
  <c r="EB41" i="8"/>
  <c r="EA41" i="8"/>
  <c r="DZ41" i="8"/>
  <c r="DY41" i="8"/>
  <c r="DX41" i="8"/>
  <c r="DW41" i="8"/>
  <c r="DV41" i="8"/>
  <c r="DU41" i="8"/>
  <c r="DT41" i="8"/>
  <c r="DS41" i="8"/>
  <c r="DR41" i="8"/>
  <c r="DQ41" i="8"/>
  <c r="DP41" i="8"/>
  <c r="DO41" i="8"/>
  <c r="DN41" i="8"/>
  <c r="DM41" i="8"/>
  <c r="DL41" i="8"/>
  <c r="DK41" i="8"/>
  <c r="DJ41" i="8"/>
  <c r="DI41" i="8"/>
  <c r="DH41" i="8"/>
  <c r="DG41" i="8"/>
  <c r="DF41" i="8"/>
  <c r="DE41" i="8"/>
  <c r="DD41" i="8"/>
  <c r="DC41" i="8"/>
  <c r="DB41" i="8"/>
  <c r="DA41" i="8"/>
  <c r="CZ41" i="8"/>
  <c r="CY41" i="8"/>
  <c r="CX41" i="8"/>
  <c r="CW41" i="8"/>
  <c r="CV41" i="8"/>
  <c r="CU41" i="8"/>
  <c r="CT41" i="8"/>
  <c r="CS41" i="8"/>
  <c r="CR41" i="8"/>
  <c r="CQ41" i="8"/>
  <c r="CP41" i="8"/>
  <c r="CO41" i="8"/>
  <c r="CN41" i="8"/>
  <c r="CM41" i="8"/>
  <c r="CL41" i="8"/>
  <c r="CK41" i="8"/>
  <c r="CJ41" i="8"/>
  <c r="CI41" i="8"/>
  <c r="CH41" i="8"/>
  <c r="CG41" i="8"/>
  <c r="CF41" i="8"/>
  <c r="CE41" i="8"/>
  <c r="CD41" i="8"/>
  <c r="CC41" i="8"/>
  <c r="CB41" i="8"/>
  <c r="CA41" i="8"/>
  <c r="BZ41" i="8"/>
  <c r="BY41" i="8"/>
  <c r="EN40" i="8"/>
  <c r="EM40" i="8"/>
  <c r="EL40" i="8"/>
  <c r="EK40" i="8"/>
  <c r="EJ40" i="8"/>
  <c r="EI40" i="8"/>
  <c r="EH40" i="8"/>
  <c r="EG40" i="8"/>
  <c r="EF40" i="8"/>
  <c r="EE40" i="8"/>
  <c r="ED40" i="8"/>
  <c r="EC40" i="8"/>
  <c r="EB40" i="8"/>
  <c r="EA40" i="8"/>
  <c r="DZ40" i="8"/>
  <c r="DY40" i="8"/>
  <c r="DX40" i="8"/>
  <c r="DW40" i="8"/>
  <c r="DV40" i="8"/>
  <c r="DU40" i="8"/>
  <c r="DT40" i="8"/>
  <c r="DS40" i="8"/>
  <c r="DR40" i="8"/>
  <c r="DQ40" i="8"/>
  <c r="DP40" i="8"/>
  <c r="DO40" i="8"/>
  <c r="DN40" i="8"/>
  <c r="DM40" i="8"/>
  <c r="DL40" i="8"/>
  <c r="DK40" i="8"/>
  <c r="DJ40" i="8"/>
  <c r="DI40" i="8"/>
  <c r="DH40" i="8"/>
  <c r="DG40" i="8"/>
  <c r="DF40" i="8"/>
  <c r="DE40" i="8"/>
  <c r="DD40" i="8"/>
  <c r="DC40" i="8"/>
  <c r="DB40" i="8"/>
  <c r="DA40" i="8"/>
  <c r="CZ40" i="8"/>
  <c r="CY40" i="8"/>
  <c r="CX40" i="8"/>
  <c r="CW40" i="8"/>
  <c r="CV40" i="8"/>
  <c r="CU40" i="8"/>
  <c r="CT40" i="8"/>
  <c r="CS40" i="8"/>
  <c r="CR40" i="8"/>
  <c r="CQ40" i="8"/>
  <c r="CP40" i="8"/>
  <c r="CO40" i="8"/>
  <c r="CN40" i="8"/>
  <c r="CM40" i="8"/>
  <c r="CL40" i="8"/>
  <c r="CK40" i="8"/>
  <c r="CJ40" i="8"/>
  <c r="CI40" i="8"/>
  <c r="CH40" i="8"/>
  <c r="CG40" i="8"/>
  <c r="CF40" i="8"/>
  <c r="CE40" i="8"/>
  <c r="CD40" i="8"/>
  <c r="CC40" i="8"/>
  <c r="CB40" i="8"/>
  <c r="CA40" i="8"/>
  <c r="BZ40" i="8"/>
  <c r="BY40" i="8"/>
  <c r="EN38" i="8"/>
  <c r="EM38" i="8"/>
  <c r="EL38" i="8"/>
  <c r="EK38" i="8"/>
  <c r="EJ38" i="8"/>
  <c r="EI38" i="8"/>
  <c r="EH38" i="8"/>
  <c r="EG38" i="8"/>
  <c r="EF38" i="8"/>
  <c r="EE38" i="8"/>
  <c r="ED38" i="8"/>
  <c r="EC38" i="8"/>
  <c r="EB38" i="8"/>
  <c r="EA38" i="8"/>
  <c r="DZ38" i="8"/>
  <c r="DY38" i="8"/>
  <c r="DX38" i="8"/>
  <c r="DW38" i="8"/>
  <c r="DV38" i="8"/>
  <c r="DU38" i="8"/>
  <c r="DT38" i="8"/>
  <c r="DS38" i="8"/>
  <c r="DR38" i="8"/>
  <c r="DQ38" i="8"/>
  <c r="DP38" i="8"/>
  <c r="DO38" i="8"/>
  <c r="DN38" i="8"/>
  <c r="DM38" i="8"/>
  <c r="DL38" i="8"/>
  <c r="DK38" i="8"/>
  <c r="DJ38" i="8"/>
  <c r="DI38" i="8"/>
  <c r="DH38" i="8"/>
  <c r="DG38" i="8"/>
  <c r="DF38" i="8"/>
  <c r="DE38" i="8"/>
  <c r="DD38" i="8"/>
  <c r="DC38" i="8"/>
  <c r="DB38" i="8"/>
  <c r="DA38" i="8"/>
  <c r="CZ38" i="8"/>
  <c r="CY38" i="8"/>
  <c r="CX38" i="8"/>
  <c r="CW38" i="8"/>
  <c r="CV38" i="8"/>
  <c r="CU38" i="8"/>
  <c r="CT38" i="8"/>
  <c r="CS38" i="8"/>
  <c r="CR38" i="8"/>
  <c r="CQ38" i="8"/>
  <c r="CP38" i="8"/>
  <c r="CO38" i="8"/>
  <c r="CN38" i="8"/>
  <c r="CM38" i="8"/>
  <c r="CL38" i="8"/>
  <c r="CK38" i="8"/>
  <c r="CJ38" i="8"/>
  <c r="CI38" i="8"/>
  <c r="CH38" i="8"/>
  <c r="CG38" i="8"/>
  <c r="CF38" i="8"/>
  <c r="CE38" i="8"/>
  <c r="CD38" i="8"/>
  <c r="CC38" i="8"/>
  <c r="CB38" i="8"/>
  <c r="CA38" i="8"/>
  <c r="BZ38" i="8"/>
  <c r="BY38" i="8"/>
  <c r="EN36" i="8"/>
  <c r="EM36" i="8"/>
  <c r="EL36" i="8"/>
  <c r="EK36" i="8"/>
  <c r="EJ36" i="8"/>
  <c r="EI36" i="8"/>
  <c r="EH36" i="8"/>
  <c r="EG36" i="8"/>
  <c r="EF36" i="8"/>
  <c r="EE36" i="8"/>
  <c r="ED36" i="8"/>
  <c r="EC36" i="8"/>
  <c r="EB36" i="8"/>
  <c r="EA36" i="8"/>
  <c r="DZ36" i="8"/>
  <c r="DY36" i="8"/>
  <c r="DX36" i="8"/>
  <c r="DW36" i="8"/>
  <c r="DV36" i="8"/>
  <c r="DU36" i="8"/>
  <c r="DT36" i="8"/>
  <c r="DS36" i="8"/>
  <c r="DR36" i="8"/>
  <c r="DQ36" i="8"/>
  <c r="DP36" i="8"/>
  <c r="DO36" i="8"/>
  <c r="DN36" i="8"/>
  <c r="DM36" i="8"/>
  <c r="DL36" i="8"/>
  <c r="DK36" i="8"/>
  <c r="DJ36" i="8"/>
  <c r="DI36" i="8"/>
  <c r="DH36" i="8"/>
  <c r="DG36" i="8"/>
  <c r="DF36" i="8"/>
  <c r="DE36" i="8"/>
  <c r="DD36" i="8"/>
  <c r="DC36" i="8"/>
  <c r="DB36" i="8"/>
  <c r="DA36" i="8"/>
  <c r="CZ36" i="8"/>
  <c r="CY36" i="8"/>
  <c r="CX36" i="8"/>
  <c r="CW36" i="8"/>
  <c r="CV36" i="8"/>
  <c r="CU36" i="8"/>
  <c r="CT36" i="8"/>
  <c r="CS36" i="8"/>
  <c r="CR36" i="8"/>
  <c r="CQ36" i="8"/>
  <c r="CP36" i="8"/>
  <c r="CO36" i="8"/>
  <c r="CN36" i="8"/>
  <c r="CM36" i="8"/>
  <c r="CL36" i="8"/>
  <c r="CK36" i="8"/>
  <c r="CJ36" i="8"/>
  <c r="CI36" i="8"/>
  <c r="CH36" i="8"/>
  <c r="CG36" i="8"/>
  <c r="CF36" i="8"/>
  <c r="CE36" i="8"/>
  <c r="CD36" i="8"/>
  <c r="CC36" i="8"/>
  <c r="CB36" i="8"/>
  <c r="CA36" i="8"/>
  <c r="BZ36" i="8"/>
  <c r="BY36" i="8"/>
  <c r="EN34" i="8"/>
  <c r="EM34" i="8"/>
  <c r="EL34" i="8"/>
  <c r="EK34" i="8"/>
  <c r="EJ34" i="8"/>
  <c r="EI34" i="8"/>
  <c r="EH34" i="8"/>
  <c r="EG34" i="8"/>
  <c r="EF34" i="8"/>
  <c r="EE34" i="8"/>
  <c r="ED34" i="8"/>
  <c r="EC34" i="8"/>
  <c r="EB34" i="8"/>
  <c r="EA34" i="8"/>
  <c r="DZ34" i="8"/>
  <c r="DY34" i="8"/>
  <c r="DX34" i="8"/>
  <c r="DW34" i="8"/>
  <c r="DV34" i="8"/>
  <c r="DU34" i="8"/>
  <c r="DT34" i="8"/>
  <c r="DS34" i="8"/>
  <c r="DR34" i="8"/>
  <c r="DQ34" i="8"/>
  <c r="DP34" i="8"/>
  <c r="DO34" i="8"/>
  <c r="DN34" i="8"/>
  <c r="DM34" i="8"/>
  <c r="DL34" i="8"/>
  <c r="DK34" i="8"/>
  <c r="DJ34" i="8"/>
  <c r="DI34" i="8"/>
  <c r="DH34" i="8"/>
  <c r="DG34" i="8"/>
  <c r="DF34" i="8"/>
  <c r="DE34" i="8"/>
  <c r="DD34" i="8"/>
  <c r="DC34" i="8"/>
  <c r="DB34" i="8"/>
  <c r="DA34" i="8"/>
  <c r="CZ34" i="8"/>
  <c r="CY34" i="8"/>
  <c r="CX34" i="8"/>
  <c r="CW34" i="8"/>
  <c r="CV34" i="8"/>
  <c r="CU34" i="8"/>
  <c r="CT34" i="8"/>
  <c r="CS34" i="8"/>
  <c r="CR34" i="8"/>
  <c r="CQ34" i="8"/>
  <c r="CP34" i="8"/>
  <c r="CO34" i="8"/>
  <c r="CN34" i="8"/>
  <c r="CM34" i="8"/>
  <c r="CL34" i="8"/>
  <c r="CK34" i="8"/>
  <c r="CJ34" i="8"/>
  <c r="CI34" i="8"/>
  <c r="CH34" i="8"/>
  <c r="CG34" i="8"/>
  <c r="CF34" i="8"/>
  <c r="CE34" i="8"/>
  <c r="CD34" i="8"/>
  <c r="CC34" i="8"/>
  <c r="CB34" i="8"/>
  <c r="CA34" i="8"/>
  <c r="BZ34" i="8"/>
  <c r="BY34" i="8"/>
  <c r="EN32" i="8"/>
  <c r="EM32" i="8"/>
  <c r="EL32" i="8"/>
  <c r="EK32" i="8"/>
  <c r="EJ32" i="8"/>
  <c r="EI32" i="8"/>
  <c r="EH32" i="8"/>
  <c r="EG32" i="8"/>
  <c r="EF32" i="8"/>
  <c r="EE32" i="8"/>
  <c r="ED32" i="8"/>
  <c r="EC32" i="8"/>
  <c r="EB32" i="8"/>
  <c r="EA32" i="8"/>
  <c r="DZ32" i="8"/>
  <c r="DY32" i="8"/>
  <c r="DX32" i="8"/>
  <c r="DW32" i="8"/>
  <c r="DV32" i="8"/>
  <c r="DU32" i="8"/>
  <c r="DT32" i="8"/>
  <c r="DS32" i="8"/>
  <c r="DR32" i="8"/>
  <c r="DQ32" i="8"/>
  <c r="DP32" i="8"/>
  <c r="DO32" i="8"/>
  <c r="DN32" i="8"/>
  <c r="DM32" i="8"/>
  <c r="DL32" i="8"/>
  <c r="DK32" i="8"/>
  <c r="DJ32" i="8"/>
  <c r="DI32" i="8"/>
  <c r="DH32" i="8"/>
  <c r="DG32" i="8"/>
  <c r="DF32" i="8"/>
  <c r="DE32" i="8"/>
  <c r="DD32" i="8"/>
  <c r="DC32" i="8"/>
  <c r="DB32" i="8"/>
  <c r="DA32" i="8"/>
  <c r="CZ32" i="8"/>
  <c r="CY32" i="8"/>
  <c r="CX32" i="8"/>
  <c r="CW32" i="8"/>
  <c r="CV32" i="8"/>
  <c r="CU32" i="8"/>
  <c r="CT32" i="8"/>
  <c r="CS32" i="8"/>
  <c r="CR32" i="8"/>
  <c r="CQ32" i="8"/>
  <c r="CP32" i="8"/>
  <c r="CO32" i="8"/>
  <c r="CN32" i="8"/>
  <c r="CM32" i="8"/>
  <c r="CL32" i="8"/>
  <c r="CK32" i="8"/>
  <c r="CJ32" i="8"/>
  <c r="CI32" i="8"/>
  <c r="CH32" i="8"/>
  <c r="CG32" i="8"/>
  <c r="CF32" i="8"/>
  <c r="CE32" i="8"/>
  <c r="CD32" i="8"/>
  <c r="CC32" i="8"/>
  <c r="CB32" i="8"/>
  <c r="CA32" i="8"/>
  <c r="BZ32" i="8"/>
  <c r="BY32" i="8"/>
  <c r="EN30" i="8"/>
  <c r="EM30" i="8"/>
  <c r="EL30" i="8"/>
  <c r="EK30" i="8"/>
  <c r="EJ30" i="8"/>
  <c r="EI30" i="8"/>
  <c r="EH30" i="8"/>
  <c r="EG30" i="8"/>
  <c r="EF30" i="8"/>
  <c r="EE30" i="8"/>
  <c r="ED30" i="8"/>
  <c r="EC30" i="8"/>
  <c r="EB30" i="8"/>
  <c r="EA30" i="8"/>
  <c r="DZ30" i="8"/>
  <c r="DY30" i="8"/>
  <c r="DX30" i="8"/>
  <c r="DW30" i="8"/>
  <c r="DV30" i="8"/>
  <c r="DU30" i="8"/>
  <c r="DT30" i="8"/>
  <c r="DS30" i="8"/>
  <c r="DR30" i="8"/>
  <c r="DQ30" i="8"/>
  <c r="DP30" i="8"/>
  <c r="DO30" i="8"/>
  <c r="DN30" i="8"/>
  <c r="DM30" i="8"/>
  <c r="DL30" i="8"/>
  <c r="DK30" i="8"/>
  <c r="DJ30" i="8"/>
  <c r="DI30" i="8"/>
  <c r="DH30" i="8"/>
  <c r="DG30" i="8"/>
  <c r="DF30" i="8"/>
  <c r="DE30" i="8"/>
  <c r="DD30" i="8"/>
  <c r="DC30" i="8"/>
  <c r="DB30" i="8"/>
  <c r="DA30" i="8"/>
  <c r="CZ30" i="8"/>
  <c r="CY30" i="8"/>
  <c r="CX30" i="8"/>
  <c r="CW30" i="8"/>
  <c r="CV30" i="8"/>
  <c r="CU30" i="8"/>
  <c r="CT30" i="8"/>
  <c r="CS30" i="8"/>
  <c r="CR30" i="8"/>
  <c r="CQ30" i="8"/>
  <c r="CP30" i="8"/>
  <c r="CO30" i="8"/>
  <c r="CN30" i="8"/>
  <c r="CM30" i="8"/>
  <c r="CL30" i="8"/>
  <c r="CK30" i="8"/>
  <c r="CJ30" i="8"/>
  <c r="CI30" i="8"/>
  <c r="CH30" i="8"/>
  <c r="CG30" i="8"/>
  <c r="CF30" i="8"/>
  <c r="CE30" i="8"/>
  <c r="CD30" i="8"/>
  <c r="CC30" i="8"/>
  <c r="CB30" i="8"/>
  <c r="CA30" i="8"/>
  <c r="BZ30" i="8"/>
  <c r="BY30" i="8"/>
  <c r="EN29" i="8"/>
  <c r="EM29" i="8"/>
  <c r="EL29" i="8"/>
  <c r="EK29" i="8"/>
  <c r="EJ29" i="8"/>
  <c r="EI29" i="8"/>
  <c r="EH29" i="8"/>
  <c r="EG29" i="8"/>
  <c r="EF29" i="8"/>
  <c r="EE29" i="8"/>
  <c r="ED29" i="8"/>
  <c r="EC29" i="8"/>
  <c r="EB29" i="8"/>
  <c r="EA29" i="8"/>
  <c r="DZ29" i="8"/>
  <c r="DY29" i="8"/>
  <c r="DX29" i="8"/>
  <c r="DW29" i="8"/>
  <c r="DV29" i="8"/>
  <c r="DU29" i="8"/>
  <c r="DT29" i="8"/>
  <c r="DS29" i="8"/>
  <c r="DR29" i="8"/>
  <c r="DQ29" i="8"/>
  <c r="DP29" i="8"/>
  <c r="DO29" i="8"/>
  <c r="DN29" i="8"/>
  <c r="DM29" i="8"/>
  <c r="DL29" i="8"/>
  <c r="DK29" i="8"/>
  <c r="DJ29" i="8"/>
  <c r="DI29" i="8"/>
  <c r="DH29" i="8"/>
  <c r="DG29" i="8"/>
  <c r="DF29" i="8"/>
  <c r="DE29" i="8"/>
  <c r="DD29" i="8"/>
  <c r="DC29" i="8"/>
  <c r="DB29" i="8"/>
  <c r="DA29" i="8"/>
  <c r="CZ29" i="8"/>
  <c r="CY29" i="8"/>
  <c r="CX29" i="8"/>
  <c r="CW29" i="8"/>
  <c r="CV29" i="8"/>
  <c r="CU29" i="8"/>
  <c r="CT29" i="8"/>
  <c r="CS29" i="8"/>
  <c r="CR29" i="8"/>
  <c r="CQ29" i="8"/>
  <c r="CP29" i="8"/>
  <c r="CO29" i="8"/>
  <c r="CN29" i="8"/>
  <c r="CM29" i="8"/>
  <c r="CL29" i="8"/>
  <c r="CK29" i="8"/>
  <c r="CJ29" i="8"/>
  <c r="CI29" i="8"/>
  <c r="CH29" i="8"/>
  <c r="CG29" i="8"/>
  <c r="CF29" i="8"/>
  <c r="CE29" i="8"/>
  <c r="CD29" i="8"/>
  <c r="CC29" i="8"/>
  <c r="CB29" i="8"/>
  <c r="CA29" i="8"/>
  <c r="BZ29" i="8"/>
  <c r="BY29" i="8"/>
  <c r="EN28" i="8"/>
  <c r="EM28" i="8"/>
  <c r="EL28" i="8"/>
  <c r="EK28" i="8"/>
  <c r="EJ28" i="8"/>
  <c r="EI28" i="8"/>
  <c r="EH28" i="8"/>
  <c r="EG28" i="8"/>
  <c r="EF28" i="8"/>
  <c r="EE28" i="8"/>
  <c r="ED28" i="8"/>
  <c r="EC28" i="8"/>
  <c r="EB28" i="8"/>
  <c r="EA28" i="8"/>
  <c r="DZ28" i="8"/>
  <c r="DY28" i="8"/>
  <c r="DX28" i="8"/>
  <c r="DW28" i="8"/>
  <c r="DV28" i="8"/>
  <c r="DU28" i="8"/>
  <c r="DT28" i="8"/>
  <c r="DS28" i="8"/>
  <c r="DR28" i="8"/>
  <c r="DQ28" i="8"/>
  <c r="DP28" i="8"/>
  <c r="DO28" i="8"/>
  <c r="DN28" i="8"/>
  <c r="DM28" i="8"/>
  <c r="DL28" i="8"/>
  <c r="DK28" i="8"/>
  <c r="DJ28" i="8"/>
  <c r="DI28" i="8"/>
  <c r="DH28" i="8"/>
  <c r="DG28" i="8"/>
  <c r="DF28" i="8"/>
  <c r="DE28" i="8"/>
  <c r="DD28" i="8"/>
  <c r="DC28" i="8"/>
  <c r="DB28" i="8"/>
  <c r="DA28" i="8"/>
  <c r="CZ28" i="8"/>
  <c r="CY28" i="8"/>
  <c r="CX28" i="8"/>
  <c r="CW28" i="8"/>
  <c r="CV28" i="8"/>
  <c r="CU28" i="8"/>
  <c r="CT28" i="8"/>
  <c r="CS28" i="8"/>
  <c r="CR28" i="8"/>
  <c r="CQ28" i="8"/>
  <c r="CP28" i="8"/>
  <c r="CO28" i="8"/>
  <c r="CN28" i="8"/>
  <c r="CM28" i="8"/>
  <c r="CL28" i="8"/>
  <c r="CK28" i="8"/>
  <c r="CJ28" i="8"/>
  <c r="CI28" i="8"/>
  <c r="CH28" i="8"/>
  <c r="CG28" i="8"/>
  <c r="CF28" i="8"/>
  <c r="CE28" i="8"/>
  <c r="CD28" i="8"/>
  <c r="CC28" i="8"/>
  <c r="CB28" i="8"/>
  <c r="CA28" i="8"/>
  <c r="BZ28" i="8"/>
  <c r="BY28" i="8"/>
  <c r="EN26" i="8"/>
  <c r="EM26" i="8"/>
  <c r="EL26" i="8"/>
  <c r="EK26" i="8"/>
  <c r="EJ26" i="8"/>
  <c r="EI26" i="8"/>
  <c r="EH26" i="8"/>
  <c r="EG26" i="8"/>
  <c r="EF26" i="8"/>
  <c r="EE26" i="8"/>
  <c r="ED26" i="8"/>
  <c r="EC26" i="8"/>
  <c r="EB26" i="8"/>
  <c r="EA26" i="8"/>
  <c r="DZ26" i="8"/>
  <c r="DY26" i="8"/>
  <c r="DX26" i="8"/>
  <c r="DW26" i="8"/>
  <c r="DV26" i="8"/>
  <c r="DU26" i="8"/>
  <c r="DT26" i="8"/>
  <c r="DS26" i="8"/>
  <c r="DR26" i="8"/>
  <c r="DQ26" i="8"/>
  <c r="DP26" i="8"/>
  <c r="DO26" i="8"/>
  <c r="DN26" i="8"/>
  <c r="DM26" i="8"/>
  <c r="DL26" i="8"/>
  <c r="DK26" i="8"/>
  <c r="DJ26" i="8"/>
  <c r="DI26" i="8"/>
  <c r="DH26" i="8"/>
  <c r="DG26" i="8"/>
  <c r="DF26" i="8"/>
  <c r="DE26" i="8"/>
  <c r="DD26" i="8"/>
  <c r="DC26" i="8"/>
  <c r="DB26" i="8"/>
  <c r="DA26" i="8"/>
  <c r="CZ26" i="8"/>
  <c r="CY26" i="8"/>
  <c r="CX26" i="8"/>
  <c r="CW26" i="8"/>
  <c r="CV26" i="8"/>
  <c r="CU26" i="8"/>
  <c r="CT26" i="8"/>
  <c r="CS26" i="8"/>
  <c r="CR26" i="8"/>
  <c r="CQ26" i="8"/>
  <c r="CP26" i="8"/>
  <c r="CO26" i="8"/>
  <c r="CN26" i="8"/>
  <c r="CM26" i="8"/>
  <c r="CL26" i="8"/>
  <c r="CK26" i="8"/>
  <c r="CJ26" i="8"/>
  <c r="CI26" i="8"/>
  <c r="CH26" i="8"/>
  <c r="CG26" i="8"/>
  <c r="CF26" i="8"/>
  <c r="CE26" i="8"/>
  <c r="CD26" i="8"/>
  <c r="CC26" i="8"/>
  <c r="CB26" i="8"/>
  <c r="CA26" i="8"/>
  <c r="BZ26" i="8"/>
  <c r="BY26" i="8"/>
  <c r="EN24" i="8"/>
  <c r="EM24" i="8"/>
  <c r="EL24" i="8"/>
  <c r="EK24" i="8"/>
  <c r="EJ24" i="8"/>
  <c r="EI24" i="8"/>
  <c r="EH24" i="8"/>
  <c r="EG24" i="8"/>
  <c r="EF24" i="8"/>
  <c r="EE24" i="8"/>
  <c r="ED24" i="8"/>
  <c r="EC24" i="8"/>
  <c r="EB24" i="8"/>
  <c r="EA24" i="8"/>
  <c r="DZ24" i="8"/>
  <c r="DY24" i="8"/>
  <c r="DX24" i="8"/>
  <c r="DW24" i="8"/>
  <c r="DV24" i="8"/>
  <c r="DU24" i="8"/>
  <c r="DT24" i="8"/>
  <c r="DS24" i="8"/>
  <c r="DR24" i="8"/>
  <c r="DQ24" i="8"/>
  <c r="DP24" i="8"/>
  <c r="DO24" i="8"/>
  <c r="DN24" i="8"/>
  <c r="DM24" i="8"/>
  <c r="DL24" i="8"/>
  <c r="DK24" i="8"/>
  <c r="DJ24" i="8"/>
  <c r="DI24" i="8"/>
  <c r="DH24" i="8"/>
  <c r="DG24" i="8"/>
  <c r="DF24" i="8"/>
  <c r="DE24" i="8"/>
  <c r="DD24" i="8"/>
  <c r="DC24" i="8"/>
  <c r="DB24" i="8"/>
  <c r="DA24" i="8"/>
  <c r="CZ24" i="8"/>
  <c r="CY24" i="8"/>
  <c r="CX24" i="8"/>
  <c r="CW24" i="8"/>
  <c r="CV24" i="8"/>
  <c r="CU24" i="8"/>
  <c r="CT24" i="8"/>
  <c r="CS24" i="8"/>
  <c r="CR24" i="8"/>
  <c r="CQ24" i="8"/>
  <c r="CP24" i="8"/>
  <c r="CO24" i="8"/>
  <c r="CN24" i="8"/>
  <c r="CM24" i="8"/>
  <c r="CL24" i="8"/>
  <c r="CK24" i="8"/>
  <c r="CJ24" i="8"/>
  <c r="CI24" i="8"/>
  <c r="CH24" i="8"/>
  <c r="CG24" i="8"/>
  <c r="CF24" i="8"/>
  <c r="CE24" i="8"/>
  <c r="CD24" i="8"/>
  <c r="CC24" i="8"/>
  <c r="CB24" i="8"/>
  <c r="CA24" i="8"/>
  <c r="BZ24" i="8"/>
  <c r="BY24" i="8"/>
  <c r="EN22" i="8"/>
  <c r="EM22" i="8"/>
  <c r="EL22" i="8"/>
  <c r="EK22" i="8"/>
  <c r="EJ22" i="8"/>
  <c r="EI22" i="8"/>
  <c r="EH22" i="8"/>
  <c r="EG22" i="8"/>
  <c r="EF22" i="8"/>
  <c r="EE22" i="8"/>
  <c r="ED22" i="8"/>
  <c r="EC22" i="8"/>
  <c r="EB22" i="8"/>
  <c r="EA22" i="8"/>
  <c r="DZ22" i="8"/>
  <c r="DY22" i="8"/>
  <c r="DX22" i="8"/>
  <c r="DW22" i="8"/>
  <c r="DV22" i="8"/>
  <c r="DU22" i="8"/>
  <c r="DT22" i="8"/>
  <c r="DS22" i="8"/>
  <c r="DR22" i="8"/>
  <c r="DQ22" i="8"/>
  <c r="DP22" i="8"/>
  <c r="DO22" i="8"/>
  <c r="DN22" i="8"/>
  <c r="DM22" i="8"/>
  <c r="DL22" i="8"/>
  <c r="DK22" i="8"/>
  <c r="DJ22" i="8"/>
  <c r="DI22" i="8"/>
  <c r="DH22" i="8"/>
  <c r="DG22" i="8"/>
  <c r="DF22" i="8"/>
  <c r="DE22" i="8"/>
  <c r="DD22" i="8"/>
  <c r="DC22" i="8"/>
  <c r="DB22" i="8"/>
  <c r="DA22" i="8"/>
  <c r="CZ22" i="8"/>
  <c r="CY22" i="8"/>
  <c r="CX22" i="8"/>
  <c r="CW22" i="8"/>
  <c r="CV22" i="8"/>
  <c r="CU22" i="8"/>
  <c r="CT22" i="8"/>
  <c r="CS22" i="8"/>
  <c r="CR22" i="8"/>
  <c r="CQ22" i="8"/>
  <c r="CP22" i="8"/>
  <c r="CO22" i="8"/>
  <c r="CN22" i="8"/>
  <c r="CM22" i="8"/>
  <c r="CL22" i="8"/>
  <c r="CK22" i="8"/>
  <c r="CJ22" i="8"/>
  <c r="CI22" i="8"/>
  <c r="CH22" i="8"/>
  <c r="CG22" i="8"/>
  <c r="CF22" i="8"/>
  <c r="CE22" i="8"/>
  <c r="CD22" i="8"/>
  <c r="CC22" i="8"/>
  <c r="CB22" i="8"/>
  <c r="CA22" i="8"/>
  <c r="BZ22" i="8"/>
  <c r="BY22" i="8"/>
  <c r="EN21" i="8"/>
  <c r="EM21" i="8"/>
  <c r="EL21" i="8"/>
  <c r="EK21" i="8"/>
  <c r="EJ21" i="8"/>
  <c r="EI21" i="8"/>
  <c r="EH21" i="8"/>
  <c r="EG21" i="8"/>
  <c r="EF21" i="8"/>
  <c r="EE21" i="8"/>
  <c r="ED21" i="8"/>
  <c r="EC21" i="8"/>
  <c r="EB21" i="8"/>
  <c r="EA21" i="8"/>
  <c r="DZ21" i="8"/>
  <c r="DY21" i="8"/>
  <c r="DX21" i="8"/>
  <c r="DW21" i="8"/>
  <c r="DV21" i="8"/>
  <c r="DU21" i="8"/>
  <c r="DT21" i="8"/>
  <c r="DS21" i="8"/>
  <c r="DR21" i="8"/>
  <c r="DQ21" i="8"/>
  <c r="DP21" i="8"/>
  <c r="DO21" i="8"/>
  <c r="DN21" i="8"/>
  <c r="DM21" i="8"/>
  <c r="DL21" i="8"/>
  <c r="DK21" i="8"/>
  <c r="DJ21" i="8"/>
  <c r="DI21" i="8"/>
  <c r="DH21" i="8"/>
  <c r="DG21" i="8"/>
  <c r="DF21" i="8"/>
  <c r="DE21" i="8"/>
  <c r="DD21" i="8"/>
  <c r="DC21" i="8"/>
  <c r="DB21" i="8"/>
  <c r="DA21" i="8"/>
  <c r="CZ21" i="8"/>
  <c r="CY21" i="8"/>
  <c r="CX21" i="8"/>
  <c r="CW21" i="8"/>
  <c r="CV21" i="8"/>
  <c r="CU21" i="8"/>
  <c r="CT21" i="8"/>
  <c r="CS21" i="8"/>
  <c r="CR21" i="8"/>
  <c r="CQ21" i="8"/>
  <c r="CP21" i="8"/>
  <c r="CO21" i="8"/>
  <c r="CN21" i="8"/>
  <c r="CM21" i="8"/>
  <c r="CL21" i="8"/>
  <c r="CK21" i="8"/>
  <c r="CJ21" i="8"/>
  <c r="CI21" i="8"/>
  <c r="CH21" i="8"/>
  <c r="CG21" i="8"/>
  <c r="CF21" i="8"/>
  <c r="CE21" i="8"/>
  <c r="CD21" i="8"/>
  <c r="CC21" i="8"/>
  <c r="CB21" i="8"/>
  <c r="CA21" i="8"/>
  <c r="BZ21" i="8"/>
  <c r="BY21" i="8"/>
  <c r="EN20" i="8"/>
  <c r="EM20" i="8"/>
  <c r="EL20" i="8"/>
  <c r="EK20" i="8"/>
  <c r="EJ20" i="8"/>
  <c r="EI20" i="8"/>
  <c r="EH20" i="8"/>
  <c r="EG20" i="8"/>
  <c r="EF20" i="8"/>
  <c r="EE20" i="8"/>
  <c r="ED20" i="8"/>
  <c r="EC20" i="8"/>
  <c r="EB20" i="8"/>
  <c r="EA20" i="8"/>
  <c r="DZ20" i="8"/>
  <c r="DY20" i="8"/>
  <c r="DX20" i="8"/>
  <c r="DW20" i="8"/>
  <c r="DV20" i="8"/>
  <c r="DU20" i="8"/>
  <c r="DT20" i="8"/>
  <c r="DS20" i="8"/>
  <c r="DR20" i="8"/>
  <c r="DQ20" i="8"/>
  <c r="DP20" i="8"/>
  <c r="DO20" i="8"/>
  <c r="DN20" i="8"/>
  <c r="DM20" i="8"/>
  <c r="DL20" i="8"/>
  <c r="DK20" i="8"/>
  <c r="DJ20" i="8"/>
  <c r="DI20" i="8"/>
  <c r="DH20" i="8"/>
  <c r="DG20" i="8"/>
  <c r="DF20" i="8"/>
  <c r="DE20" i="8"/>
  <c r="DD20" i="8"/>
  <c r="DC20" i="8"/>
  <c r="DB20" i="8"/>
  <c r="DA20" i="8"/>
  <c r="CZ20" i="8"/>
  <c r="CY20" i="8"/>
  <c r="CX20" i="8"/>
  <c r="CW20" i="8"/>
  <c r="CV20" i="8"/>
  <c r="CU20" i="8"/>
  <c r="CT20" i="8"/>
  <c r="CS20" i="8"/>
  <c r="CR20" i="8"/>
  <c r="CQ20" i="8"/>
  <c r="CP20" i="8"/>
  <c r="CO20" i="8"/>
  <c r="CN20" i="8"/>
  <c r="CM20" i="8"/>
  <c r="CL20" i="8"/>
  <c r="CK20" i="8"/>
  <c r="CJ20" i="8"/>
  <c r="CI20" i="8"/>
  <c r="CH20" i="8"/>
  <c r="CG20" i="8"/>
  <c r="CF20" i="8"/>
  <c r="CE20" i="8"/>
  <c r="CD20" i="8"/>
  <c r="CC20" i="8"/>
  <c r="CB20" i="8"/>
  <c r="CA20" i="8"/>
  <c r="BZ20" i="8"/>
  <c r="BY20" i="8"/>
  <c r="EN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EA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N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DA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N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CA19" i="8"/>
  <c r="BZ19" i="8"/>
  <c r="BY19" i="8"/>
  <c r="EN7" i="8"/>
  <c r="EM7" i="8"/>
  <c r="EL7" i="8"/>
  <c r="EK7" i="8"/>
  <c r="EJ7" i="8"/>
  <c r="EI7" i="8"/>
  <c r="EH7" i="8"/>
  <c r="EG7" i="8"/>
  <c r="EF7" i="8"/>
  <c r="EE7" i="8"/>
  <c r="ED7" i="8"/>
  <c r="EC7" i="8"/>
  <c r="EB7" i="8"/>
  <c r="EA7" i="8"/>
  <c r="DZ7" i="8"/>
  <c r="DY7" i="8"/>
  <c r="DX7" i="8"/>
  <c r="DW7" i="8"/>
  <c r="DV7" i="8"/>
  <c r="DU7" i="8"/>
  <c r="DT7" i="8"/>
  <c r="DS7" i="8"/>
  <c r="DR7" i="8"/>
  <c r="DQ7" i="8"/>
  <c r="DP7" i="8"/>
  <c r="DO7" i="8"/>
  <c r="DN7" i="8"/>
  <c r="DM7" i="8"/>
  <c r="DL7" i="8"/>
  <c r="DK7" i="8"/>
  <c r="DJ7" i="8"/>
  <c r="DI7" i="8"/>
  <c r="DH7" i="8"/>
  <c r="DG7" i="8"/>
  <c r="DF7" i="8"/>
  <c r="DE7" i="8"/>
  <c r="DD7" i="8"/>
  <c r="DC7" i="8"/>
  <c r="DB7" i="8"/>
  <c r="DA7" i="8"/>
  <c r="CZ7" i="8"/>
  <c r="CY7" i="8"/>
  <c r="CX7" i="8"/>
  <c r="CW7" i="8"/>
  <c r="CV7" i="8"/>
  <c r="CU7" i="8"/>
  <c r="CT7" i="8"/>
  <c r="CS7" i="8"/>
  <c r="CR7" i="8"/>
  <c r="CQ7" i="8"/>
  <c r="CP7" i="8"/>
  <c r="CO7" i="8"/>
  <c r="CN7" i="8"/>
  <c r="CM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tc={E36BF901-CAAE-4F85-999A-ED261DDCCA81}</author>
  </authors>
  <commentList>
    <comment ref="BT7" authorId="0" shapeId="0" xr:uid="{E36BF901-CAAE-4F85-999A-ED261DDCCA81}">
      <text>
        <t xml:space="preserve"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No Emir Savas + Celik Deniz
</t>
      </text>
    </comment>
  </commentList>
</comments>
</file>

<file path=xl/sharedStrings.xml><?xml version="1.0" encoding="utf-8"?>
<sst xmlns="http://schemas.openxmlformats.org/spreadsheetml/2006/main" count="275" uniqueCount="88">
  <si>
    <t>MATRICOLA</t>
  </si>
  <si>
    <t>GROUP</t>
  </si>
  <si>
    <t>11 - MC</t>
  </si>
  <si>
    <t>Abilità</t>
  </si>
  <si>
    <r>
      <rPr>
        <b/>
        <sz val="36"/>
        <color rgb="FF000000"/>
        <rFont val="Calibri"/>
        <family val="2"/>
      </rPr>
      <t xml:space="preserve">GENERAL ANAMNESIS - Prof. Lezoche
    </t>
    </r>
    <r>
      <rPr>
        <b/>
        <sz val="20"/>
        <color rgb="FFFF0000"/>
        <rFont val="Calibri"/>
        <family val="2"/>
      </rPr>
      <t xml:space="preserve">6th MARCH 2026 at 8-11 CLASSROOM G
    12th MARCH 2026 at 8-11 CLASSROOM G
    6th MAY 2026 at 8-11 CLASSROOM G
</t>
    </r>
    <r>
      <rPr>
        <b/>
        <sz val="36"/>
        <color rgb="FF000000"/>
        <rFont val="Calibri"/>
        <family val="2"/>
      </rPr>
      <t xml:space="preserve">
 </t>
    </r>
  </si>
  <si>
    <r>
      <t xml:space="preserve">YEAR III PRACTICAL WORKSHOP
</t>
    </r>
    <r>
      <rPr>
        <b/>
        <sz val="28"/>
        <color rgb="FFFF0000"/>
        <rFont val="Calibri"/>
        <family val="2"/>
      </rPr>
      <t xml:space="preserve">1 TURNO: PLENARIA 13.05.2026 ORARIO 13-18 AULA R
2 TURNO: PLENARIA 27.05.2026 ORARIO 14-19 AULA 3
</t>
    </r>
  </si>
  <si>
    <r>
      <t xml:space="preserve">COMMUNICATION TECHNIQUES PART 1 - Prof. Adrario
</t>
    </r>
    <r>
      <rPr>
        <b/>
        <sz val="36"/>
        <color rgb="FFFF0000"/>
        <rFont val="Calibri"/>
        <family val="2"/>
      </rPr>
      <t xml:space="preserve">PLENARIA: 5 giugno 2026 orario 9-13 aula F
Lab piccoli gruppi (20studenti x edizione):
16.06.2026 c/turni 9-11, 11-13, 14-16, 16-18  aula F
</t>
    </r>
    <r>
      <rPr>
        <b/>
        <sz val="36"/>
        <color indexed="8"/>
        <rFont val="Calibri"/>
        <family val="2"/>
      </rPr>
      <t xml:space="preserve">
</t>
    </r>
  </si>
  <si>
    <t xml:space="preserve">BASE CARDIOPOLMONARY RESUSCITATION TECHNIQUES </t>
  </si>
  <si>
    <t>GENERAL OBJECTIVE, SEGMENTARY AND EXAMINATION FOR ORGAN OR APPARATUS IN NORMALITY
+ DETECTION OF VITAL PARAMETERS
timing: from 8:00 onwards</t>
  </si>
  <si>
    <t>Tipologia</t>
  </si>
  <si>
    <t>CORSIA</t>
  </si>
  <si>
    <t>Giorno</t>
  </si>
  <si>
    <t>FACULTY</t>
  </si>
  <si>
    <t>SKILL LAB</t>
  </si>
  <si>
    <t>SKILL LAB - 6 STUDENTS (MAX 8)</t>
  </si>
  <si>
    <t>AOU delle MARCHE - CLINICA MEDICA</t>
  </si>
  <si>
    <t>INRCA ANCONA - CLINICA MEDICA E GERIATRICA</t>
  </si>
  <si>
    <t>AST MC - P.O. MACERATA - MEDICINA GENERALE</t>
  </si>
  <si>
    <t>gruppo</t>
  </si>
  <si>
    <t>M</t>
  </si>
  <si>
    <t>8.30-13.30</t>
  </si>
  <si>
    <t>P</t>
  </si>
  <si>
    <t>lun</t>
  </si>
  <si>
    <t>mar</t>
  </si>
  <si>
    <t>mer</t>
  </si>
  <si>
    <t>skill lab</t>
  </si>
  <si>
    <t>14-19</t>
  </si>
  <si>
    <t xml:space="preserve">gio </t>
  </si>
  <si>
    <t>ven</t>
  </si>
  <si>
    <t>sab</t>
  </si>
  <si>
    <t>dom</t>
  </si>
  <si>
    <t>8.30-14.30</t>
  </si>
  <si>
    <t>gio</t>
  </si>
  <si>
    <t>13.30-19.30</t>
  </si>
  <si>
    <t>SOLO M 1120563</t>
  </si>
  <si>
    <t>1 turno 9-11
2 turno 11-13</t>
  </si>
  <si>
    <t>1 turno 14-16
2 turno 16-18</t>
  </si>
  <si>
    <t>10 + 1119215</t>
  </si>
  <si>
    <t>18 no 1119215</t>
  </si>
  <si>
    <t>giov</t>
  </si>
  <si>
    <t xml:space="preserve">dom </t>
  </si>
  <si>
    <t xml:space="preserve">X PRATICA 10 ST ALLA VOLTA </t>
  </si>
  <si>
    <t>8 gr da 10 c/recupero medicina</t>
  </si>
  <si>
    <t>PLENARIA 40 STUDENTI</t>
  </si>
  <si>
    <t>DR.SSA SANTI VALENTINA</t>
  </si>
  <si>
    <t>13 MAGGIO POME aula R 13-18</t>
  </si>
  <si>
    <t>PARTE PRATICA 1A</t>
  </si>
  <si>
    <t>27 MAGGIO MATTINA</t>
  </si>
  <si>
    <t>MATTINA 8-13
POMERIGGIO 13-18</t>
  </si>
  <si>
    <t>PARTE PRATICA 2A</t>
  </si>
  <si>
    <t>27 MAGGIO POMERIGGIO</t>
  </si>
  <si>
    <t>PARTE PRATICA 1B</t>
  </si>
  <si>
    <t>04 GIUGNO MATTINA</t>
  </si>
  <si>
    <t>PARTE PARTICA 2B</t>
  </si>
  <si>
    <t>04 GIUGNO POMERIGGIO</t>
  </si>
  <si>
    <t>PARTE PRATICA 3A</t>
  </si>
  <si>
    <t>12 GIUGNO MATTINA</t>
  </si>
  <si>
    <t>PARTE PRATICA  4A</t>
  </si>
  <si>
    <t>12 GIUGNO POMERIGGIO</t>
  </si>
  <si>
    <t>PARTE PRATICA  3B</t>
  </si>
  <si>
    <t>19 GIUGNO MATTINA</t>
  </si>
  <si>
    <t>PARTE PRATICA 4B</t>
  </si>
  <si>
    <t>19 GIUGNO POMERIGGIO</t>
  </si>
  <si>
    <t>DR.SSA SPINELLI MADDALENA</t>
  </si>
  <si>
    <t>27 MAGGIO POMERIGGIO aula 3 14-19</t>
  </si>
  <si>
    <t xml:space="preserve">28 MAGGIO POMERIGGIO </t>
  </si>
  <si>
    <t>MATTINA 8-13
POMERIGGIO 14-19</t>
  </si>
  <si>
    <t>29 MAGGIO POMERIGGIO</t>
  </si>
  <si>
    <t>03 GIUGNO  POMERIGGIO</t>
  </si>
  <si>
    <t>05 GIUGNO POMERIGGIO</t>
  </si>
  <si>
    <t>09 GIUGNO  POMERIGGIO</t>
  </si>
  <si>
    <t>11 GIUGNO POMERIGGIO</t>
  </si>
  <si>
    <t>15 GIUGNO MATTINA</t>
  </si>
  <si>
    <t>DATA</t>
  </si>
  <si>
    <t>ORARIO</t>
  </si>
  <si>
    <t>11.05.2026</t>
  </si>
  <si>
    <t>12 STUDENTI</t>
  </si>
  <si>
    <t>27.05.2026</t>
  </si>
  <si>
    <t>29.05.2026</t>
  </si>
  <si>
    <t>6 STUDENTI</t>
  </si>
  <si>
    <t>3.06.2026 Cipolletto</t>
  </si>
  <si>
    <t>4.06.2026 Cipolletto</t>
  </si>
  <si>
    <t>5.06.2026 Cipolletto</t>
  </si>
  <si>
    <t>8.06.2026 Maccaroni</t>
  </si>
  <si>
    <t>10.06.2026 Maccaroni</t>
  </si>
  <si>
    <t>15.06.2026 Maccaroni</t>
  </si>
  <si>
    <t>13.30-19.30 with Cipolletto</t>
  </si>
  <si>
    <t xml:space="preserve">13.30-19.30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</si>
</sst>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28"/>
      <color indexed="8"/>
      <name val="Calibri"/>
      <family val="2"/>
      <charset val="1"/>
    </font>
    <font>
      <sz val="28"/>
      <color indexed="8"/>
      <name val="Calibri"/>
      <family val="2"/>
    </font>
    <font>
      <sz val="16"/>
      <color indexed="8"/>
      <name val="Calibri"/>
      <family val="2"/>
      <charset val="1"/>
    </font>
    <font>
      <sz val="20"/>
      <color indexed="8"/>
      <name val="Calibri"/>
      <family val="2"/>
      <charset val="1"/>
    </font>
    <font>
      <b/>
      <sz val="14"/>
      <color indexed="8"/>
      <name val="Calibri"/>
      <family val="2"/>
      <charset val="1"/>
    </font>
    <font>
      <b/>
      <sz val="28"/>
      <color indexed="8"/>
      <name val="Calibri"/>
      <family val="2"/>
      <charset val="1"/>
    </font>
    <font>
      <b/>
      <sz val="28"/>
      <color rgb="FF000000"/>
      <name val="Calibri"/>
      <family val="2"/>
    </font>
    <font>
      <b/>
      <sz val="28"/>
      <color indexed="8"/>
      <name val="Calibri"/>
      <family val="2"/>
    </font>
    <font>
      <b/>
      <sz val="20"/>
      <color indexed="8"/>
      <name val="Calibri"/>
      <family val="2"/>
      <charset val="1"/>
    </font>
    <font>
      <sz val="16"/>
      <color indexed="8"/>
      <name val="Calibri"/>
      <family val="2"/>
    </font>
    <font>
      <sz val="24"/>
      <color rgb="FF000000"/>
      <name val="Calibri"/>
      <family val="2"/>
    </font>
    <font>
      <b/>
      <sz val="16"/>
      <color indexed="8"/>
      <name val="Calibri"/>
      <family val="2"/>
      <charset val="1"/>
    </font>
    <font>
      <sz val="22"/>
      <color indexed="8"/>
      <name val="Calibri"/>
      <family val="2"/>
    </font>
    <font>
      <sz val="14"/>
      <color rgb="FF000000"/>
      <name val="Calibri"/>
      <family val="2"/>
    </font>
    <font>
      <sz val="28"/>
      <color rgb="FF000000"/>
      <name val="Calibri"/>
      <family val="2"/>
    </font>
    <font>
      <sz val="26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8"/>
      <color indexed="8"/>
      <name val="Calibri"/>
      <family val="2"/>
      <charset val="1"/>
    </font>
    <font>
      <sz val="14"/>
      <color indexed="8"/>
      <name val="Calibri"/>
      <family val="2"/>
      <charset val="1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6"/>
      <color indexed="8"/>
      <name val="Calibri"/>
      <family val="2"/>
    </font>
    <font>
      <sz val="14"/>
      <color indexed="8"/>
      <name val="Calibri"/>
      <family val="2"/>
    </font>
    <font>
      <sz val="28"/>
      <color rgb="FFFF0000"/>
      <name val="Calibri"/>
      <family val="2"/>
    </font>
    <font>
      <sz val="11"/>
      <color rgb="FF000000"/>
      <name val="Calibri"/>
      <family val="2"/>
      <charset val="1"/>
    </font>
    <font>
      <b/>
      <sz val="22"/>
      <color indexed="8"/>
      <name val="Calibri"/>
      <family val="2"/>
    </font>
    <font>
      <b/>
      <sz val="14"/>
      <color indexed="8"/>
      <name val="Calibri"/>
      <family val="2"/>
    </font>
    <font>
      <sz val="20"/>
      <name val="Calibri"/>
      <family val="2"/>
    </font>
    <font>
      <strike/>
      <sz val="24"/>
      <color rgb="FFFF0000"/>
      <name val="Calibri"/>
      <family val="2"/>
    </font>
    <font>
      <sz val="26"/>
      <color rgb="FFFF0000"/>
      <name val="Calibri"/>
      <family val="2"/>
    </font>
    <font>
      <b/>
      <sz val="22"/>
      <name val="Calibri"/>
      <family val="2"/>
    </font>
    <font>
      <b/>
      <sz val="22"/>
      <color rgb="FF7030A0"/>
      <name val="Calibri"/>
      <family val="2"/>
    </font>
    <font>
      <strike/>
      <sz val="11"/>
      <color indexed="8"/>
      <name val="Calibri"/>
      <family val="2"/>
    </font>
    <font>
      <sz val="36"/>
      <color rgb="FFFF0000"/>
      <name val="Calibri"/>
      <family val="2"/>
    </font>
    <font>
      <strike/>
      <sz val="11"/>
      <color rgb="FFFF0000"/>
      <name val="Calibri"/>
      <family val="2"/>
    </font>
    <font>
      <sz val="24"/>
      <color rgb="FFFF0000"/>
      <name val="Calibri"/>
      <family val="2"/>
    </font>
    <font>
      <sz val="11"/>
      <color rgb="FFFF0000"/>
      <name val="Calibri"/>
      <family val="2"/>
    </font>
    <font>
      <sz val="28"/>
      <name val="Calibri"/>
      <family val="2"/>
    </font>
    <font>
      <sz val="20"/>
      <color indexed="8"/>
      <name val="Calibri"/>
      <family val="2"/>
    </font>
    <font>
      <b/>
      <sz val="36"/>
      <color rgb="FFFF0000"/>
      <name val="Calibri"/>
      <family val="2"/>
    </font>
    <font>
      <b/>
      <sz val="36"/>
      <color rgb="FF000000"/>
      <name val="Calibri"/>
      <family val="2"/>
    </font>
    <font>
      <sz val="18"/>
      <name val="Calibri"/>
      <family val="2"/>
    </font>
    <font>
      <strike/>
      <sz val="11"/>
      <name val="Calibri"/>
      <family val="2"/>
    </font>
    <font>
      <sz val="36"/>
      <name val="Calibri"/>
      <family val="2"/>
    </font>
    <font>
      <b/>
      <sz val="36"/>
      <color indexed="8"/>
      <name val="Calibri"/>
      <family val="2"/>
    </font>
    <font>
      <sz val="28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20"/>
      <color rgb="FFFF0000"/>
      <name val="Calibri"/>
      <family val="2"/>
    </font>
    <font>
      <b/>
      <sz val="28"/>
      <color rgb="FFFF0000"/>
      <name val="Calibri"/>
      <family val="2"/>
    </font>
    <font>
      <sz val="11"/>
      <color theme="0"/>
      <name val="Calibri"/>
      <family val="2"/>
      <scheme val="minor"/>
    </font>
    <font>
      <sz val="18"/>
      <color rgb="FFFF0000"/>
      <name val="Calibri"/>
      <family val="2"/>
      <charset val="1"/>
    </font>
    <font>
      <sz val="22"/>
      <color indexed="8"/>
      <name val="Calibri"/>
      <family val="2"/>
      <charset val="1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Aptos Narrow"/>
      <family val="2"/>
    </font>
    <font>
      <sz val="11"/>
      <name val="Aptos Narrow"/>
      <family val="2"/>
    </font>
    <font>
      <sz val="18"/>
      <color rgb="FFFF0000"/>
      <name val="Calibri"/>
      <family val="2"/>
    </font>
    <font>
      <sz val="18"/>
      <color indexed="8"/>
      <name val="Calibri"/>
      <family val="2"/>
    </font>
    <font>
      <sz val="26"/>
      <color rgb="FF000000"/>
      <name val="Calibri"/>
      <family val="2"/>
    </font>
    <font>
      <b/>
      <sz val="16"/>
      <color indexed="8"/>
      <name val="Calibri"/>
      <family val="2"/>
    </font>
    <font>
      <b/>
      <sz val="16"/>
      <color indexed="8"/>
      <name val="Calibri"/>
      <family val="2"/>
    </font>
    <font>
      <sz val="12"/>
      <color rgb="FF000000"/>
      <name val="Calibri"/>
      <family val="2"/>
    </font>
    <font>
      <sz val="11"/>
      <color rgb="FFFF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499984740745262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rgb="FFF8CBA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rgb="FFFCE4D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26"/>
      </patternFill>
    </fill>
    <fill>
      <patternFill patternType="solid">
        <fgColor rgb="FFFF0000"/>
        <bgColor indexed="26"/>
      </patternFill>
    </fill>
    <fill>
      <patternFill patternType="solid">
        <fgColor theme="5"/>
        <bgColor indexed="64"/>
      </patternFill>
    </fill>
    <fill>
      <patternFill patternType="solid">
        <fgColor theme="5"/>
        <b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34DC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597DC"/>
        <bgColor indexed="64"/>
      </patternFill>
    </fill>
    <fill>
      <patternFill patternType="solid">
        <fgColor rgb="FFAA72D4"/>
        <bgColor indexed="64"/>
      </patternFill>
    </fill>
  </fills>
  <borders count="7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5" fillId="0" borderId="0"/>
    <xf numFmtId="0" fontId="1" fillId="0" borderId="0"/>
    <xf numFmtId="0" fontId="52" fillId="0" borderId="0" applyNumberFormat="0" applyFill="0" applyBorder="0" applyAlignment="0" applyProtection="0"/>
  </cellStyleXfs>
  <cellXfs count="444">
    <xf numFmtId="0" fontId="0" fillId="0" borderId="0" xfId="0"/>
    <xf numFmtId="0" fontId="5" fillId="6" borderId="18" xfId="1" applyFill="1" applyBorder="1" applyAlignment="1">
      <alignment horizontal="center"/>
    </xf>
    <xf numFmtId="0" fontId="6" fillId="0" borderId="22" xfId="1" applyFont="1" applyBorder="1" applyAlignment="1">
      <alignment vertical="center" wrapText="1"/>
    </xf>
    <xf numFmtId="0" fontId="6" fillId="6" borderId="0" xfId="1" applyFont="1" applyFill="1" applyAlignment="1">
      <alignment vertical="center" wrapText="1"/>
    </xf>
    <xf numFmtId="0" fontId="6" fillId="0" borderId="0" xfId="1" applyFont="1" applyAlignment="1">
      <alignment vertical="center" wrapText="1"/>
    </xf>
    <xf numFmtId="0" fontId="7" fillId="6" borderId="0" xfId="1" applyFont="1" applyFill="1" applyAlignment="1">
      <alignment vertical="center" wrapText="1"/>
    </xf>
    <xf numFmtId="0" fontId="7" fillId="0" borderId="0" xfId="1" applyFont="1" applyAlignment="1">
      <alignment vertical="center" wrapText="1"/>
    </xf>
    <xf numFmtId="0" fontId="6" fillId="0" borderId="21" xfId="1" applyFont="1" applyBorder="1" applyAlignment="1">
      <alignment vertical="center" wrapText="1"/>
    </xf>
    <xf numFmtId="0" fontId="6" fillId="6" borderId="23" xfId="1" applyFont="1" applyFill="1" applyBorder="1" applyAlignment="1">
      <alignment vertical="center" wrapText="1"/>
    </xf>
    <xf numFmtId="0" fontId="5" fillId="7" borderId="0" xfId="1" applyFill="1"/>
    <xf numFmtId="0" fontId="5" fillId="8" borderId="0" xfId="1" applyFill="1"/>
    <xf numFmtId="0" fontId="5" fillId="2" borderId="0" xfId="1" applyFill="1"/>
    <xf numFmtId="0" fontId="5" fillId="9" borderId="0" xfId="1" applyFill="1"/>
    <xf numFmtId="0" fontId="5" fillId="9" borderId="24" xfId="1" applyFill="1" applyBorder="1"/>
    <xf numFmtId="0" fontId="5" fillId="9" borderId="25" xfId="1" applyFill="1" applyBorder="1"/>
    <xf numFmtId="0" fontId="5" fillId="0" borderId="25" xfId="1" applyBorder="1"/>
    <xf numFmtId="0" fontId="9" fillId="0" borderId="6" xfId="1" applyFont="1" applyBorder="1" applyAlignment="1">
      <alignment vertical="center" wrapText="1"/>
    </xf>
    <xf numFmtId="0" fontId="9" fillId="0" borderId="20" xfId="1" applyFont="1" applyBorder="1" applyAlignment="1">
      <alignment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6" borderId="5" xfId="1" applyFont="1" applyFill="1" applyBorder="1" applyAlignment="1">
      <alignment horizontal="center" vertical="center" wrapText="1"/>
    </xf>
    <xf numFmtId="0" fontId="13" fillId="6" borderId="0" xfId="1" applyFont="1" applyFill="1" applyAlignment="1">
      <alignment horizontal="center" vertical="center" wrapText="1"/>
    </xf>
    <xf numFmtId="0" fontId="14" fillId="7" borderId="18" xfId="1" applyFont="1" applyFill="1" applyBorder="1" applyAlignment="1">
      <alignment vertical="center" wrapText="1"/>
    </xf>
    <xf numFmtId="0" fontId="14" fillId="8" borderId="18" xfId="1" applyFont="1" applyFill="1" applyBorder="1" applyAlignment="1">
      <alignment vertical="center"/>
    </xf>
    <xf numFmtId="0" fontId="14" fillId="2" borderId="18" xfId="1" applyFont="1" applyFill="1" applyBorder="1" applyAlignment="1">
      <alignment vertical="center"/>
    </xf>
    <xf numFmtId="0" fontId="9" fillId="0" borderId="8" xfId="1" applyFont="1" applyBorder="1" applyAlignment="1">
      <alignment vertical="center" wrapText="1"/>
    </xf>
    <xf numFmtId="0" fontId="9" fillId="0" borderId="26" xfId="1" applyFont="1" applyBorder="1" applyAlignment="1">
      <alignment vertical="center" wrapText="1"/>
    </xf>
    <xf numFmtId="0" fontId="8" fillId="0" borderId="1" xfId="1" applyFont="1" applyBorder="1" applyAlignment="1">
      <alignment horizontal="center" vertical="center" wrapText="1"/>
    </xf>
    <xf numFmtId="0" fontId="8" fillId="6" borderId="0" xfId="1" applyFont="1" applyFill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15" fillId="6" borderId="0" xfId="1" applyFont="1" applyFill="1" applyAlignment="1">
      <alignment horizontal="center" vertical="center" wrapText="1"/>
    </xf>
    <xf numFmtId="0" fontId="17" fillId="7" borderId="0" xfId="1" applyFont="1" applyFill="1" applyAlignment="1">
      <alignment horizontal="center" vertical="center" wrapText="1"/>
    </xf>
    <xf numFmtId="0" fontId="19" fillId="6" borderId="0" xfId="0" applyFont="1" applyFill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/>
    </xf>
    <xf numFmtId="0" fontId="22" fillId="11" borderId="10" xfId="2" applyFont="1" applyFill="1" applyBorder="1" applyAlignment="1">
      <alignment horizontal="center" vertical="center"/>
    </xf>
    <xf numFmtId="0" fontId="22" fillId="11" borderId="12" xfId="2" applyFont="1" applyFill="1" applyBorder="1" applyAlignment="1">
      <alignment horizontal="center" vertical="center"/>
    </xf>
    <xf numFmtId="0" fontId="22" fillId="11" borderId="1" xfId="2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14" fontId="23" fillId="0" borderId="1" xfId="1" applyNumberFormat="1" applyFont="1" applyBorder="1" applyAlignment="1">
      <alignment horizontal="center"/>
    </xf>
    <xf numFmtId="49" fontId="5" fillId="2" borderId="1" xfId="1" applyNumberFormat="1" applyFill="1" applyBorder="1"/>
    <xf numFmtId="49" fontId="5" fillId="6" borderId="1" xfId="1" applyNumberFormat="1" applyFill="1" applyBorder="1"/>
    <xf numFmtId="0" fontId="5" fillId="2" borderId="1" xfId="1" applyFill="1" applyBorder="1"/>
    <xf numFmtId="0" fontId="5" fillId="2" borderId="3" xfId="1" applyFill="1" applyBorder="1"/>
    <xf numFmtId="0" fontId="5" fillId="0" borderId="1" xfId="1" applyBorder="1"/>
    <xf numFmtId="0" fontId="5" fillId="6" borderId="9" xfId="1" applyFill="1" applyBorder="1"/>
    <xf numFmtId="0" fontId="5" fillId="0" borderId="9" xfId="1" applyBorder="1"/>
    <xf numFmtId="0" fontId="25" fillId="6" borderId="9" xfId="1" applyFont="1" applyFill="1" applyBorder="1"/>
    <xf numFmtId="0" fontId="25" fillId="0" borderId="31" xfId="1" applyFont="1" applyBorder="1"/>
    <xf numFmtId="0" fontId="25" fillId="0" borderId="9" xfId="1" applyFont="1" applyBorder="1"/>
    <xf numFmtId="0" fontId="25" fillId="0" borderId="32" xfId="1" applyFont="1" applyBorder="1"/>
    <xf numFmtId="0" fontId="5" fillId="2" borderId="33" xfId="1" applyFill="1" applyBorder="1"/>
    <xf numFmtId="0" fontId="5" fillId="6" borderId="34" xfId="1" applyFill="1" applyBorder="1"/>
    <xf numFmtId="0" fontId="17" fillId="2" borderId="1" xfId="1" applyFont="1" applyFill="1" applyBorder="1" applyAlignment="1">
      <alignment horizontal="center" vertical="center"/>
    </xf>
    <xf numFmtId="0" fontId="17" fillId="2" borderId="3" xfId="1" applyFont="1" applyFill="1" applyBorder="1" applyAlignment="1">
      <alignment horizontal="center" vertical="center"/>
    </xf>
    <xf numFmtId="0" fontId="5" fillId="2" borderId="35" xfId="1" applyFill="1" applyBorder="1"/>
    <xf numFmtId="0" fontId="26" fillId="2" borderId="4" xfId="0" applyFont="1" applyFill="1" applyBorder="1"/>
    <xf numFmtId="0" fontId="5" fillId="6" borderId="18" xfId="1" applyFill="1" applyBorder="1"/>
    <xf numFmtId="0" fontId="5" fillId="0" borderId="18" xfId="1" applyBorder="1"/>
    <xf numFmtId="0" fontId="25" fillId="6" borderId="18" xfId="1" applyFont="1" applyFill="1" applyBorder="1"/>
    <xf numFmtId="0" fontId="25" fillId="0" borderId="36" xfId="1" applyFont="1" applyBorder="1"/>
    <xf numFmtId="0" fontId="25" fillId="0" borderId="18" xfId="1" applyFont="1" applyBorder="1"/>
    <xf numFmtId="0" fontId="25" fillId="0" borderId="37" xfId="1" applyFont="1" applyBorder="1"/>
    <xf numFmtId="0" fontId="5" fillId="2" borderId="39" xfId="1" applyFill="1" applyBorder="1"/>
    <xf numFmtId="0" fontId="5" fillId="6" borderId="40" xfId="1" applyFill="1" applyBorder="1"/>
    <xf numFmtId="0" fontId="8" fillId="2" borderId="1" xfId="1" applyFont="1" applyFill="1" applyBorder="1"/>
    <xf numFmtId="0" fontId="27" fillId="2" borderId="1" xfId="1" applyFont="1" applyFill="1" applyBorder="1" applyAlignment="1">
      <alignment horizontal="center" vertical="center"/>
    </xf>
    <xf numFmtId="0" fontId="5" fillId="3" borderId="25" xfId="1" applyFill="1" applyBorder="1"/>
    <xf numFmtId="0" fontId="17" fillId="6" borderId="0" xfId="1" applyFont="1" applyFill="1" applyAlignment="1">
      <alignment horizontal="center" vertical="center" wrapText="1"/>
    </xf>
    <xf numFmtId="0" fontId="24" fillId="2" borderId="1" xfId="1" applyFont="1" applyFill="1" applyBorder="1" applyAlignment="1">
      <alignment vertical="top" wrapText="1"/>
    </xf>
    <xf numFmtId="0" fontId="24" fillId="0" borderId="1" xfId="1" applyFont="1" applyBorder="1" applyAlignment="1">
      <alignment vertical="top" wrapText="1"/>
    </xf>
    <xf numFmtId="0" fontId="24" fillId="6" borderId="18" xfId="1" applyFont="1" applyFill="1" applyBorder="1" applyAlignment="1">
      <alignment vertical="top" wrapText="1"/>
    </xf>
    <xf numFmtId="0" fontId="24" fillId="0" borderId="18" xfId="1" applyFont="1" applyBorder="1" applyAlignment="1">
      <alignment vertical="top" wrapText="1"/>
    </xf>
    <xf numFmtId="0" fontId="28" fillId="6" borderId="18" xfId="1" applyFont="1" applyFill="1" applyBorder="1" applyAlignment="1">
      <alignment vertical="top" wrapText="1"/>
    </xf>
    <xf numFmtId="0" fontId="28" fillId="0" borderId="36" xfId="1" applyFont="1" applyBorder="1" applyAlignment="1">
      <alignment vertical="top" wrapText="1"/>
    </xf>
    <xf numFmtId="0" fontId="28" fillId="0" borderId="18" xfId="1" applyFont="1" applyBorder="1" applyAlignment="1">
      <alignment vertical="top" wrapText="1"/>
    </xf>
    <xf numFmtId="0" fontId="28" fillId="0" borderId="37" xfId="1" applyFont="1" applyBorder="1" applyAlignment="1">
      <alignment vertical="top" wrapText="1"/>
    </xf>
    <xf numFmtId="0" fontId="24" fillId="6" borderId="40" xfId="1" applyFont="1" applyFill="1" applyBorder="1" applyAlignment="1">
      <alignment vertical="top" wrapText="1"/>
    </xf>
    <xf numFmtId="0" fontId="17" fillId="2" borderId="1" xfId="1" applyFont="1" applyFill="1" applyBorder="1" applyAlignment="1">
      <alignment horizontal="center" vertical="center" wrapText="1"/>
    </xf>
    <xf numFmtId="0" fontId="5" fillId="5" borderId="25" xfId="1" applyFill="1" applyBorder="1"/>
    <xf numFmtId="0" fontId="29" fillId="2" borderId="1" xfId="1" applyFont="1" applyFill="1" applyBorder="1" applyAlignment="1">
      <alignment vertical="center" wrapText="1"/>
    </xf>
    <xf numFmtId="0" fontId="29" fillId="0" borderId="1" xfId="1" applyFont="1" applyBorder="1" applyAlignment="1">
      <alignment vertical="center" wrapText="1"/>
    </xf>
    <xf numFmtId="0" fontId="29" fillId="6" borderId="18" xfId="1" applyFont="1" applyFill="1" applyBorder="1" applyAlignment="1">
      <alignment vertical="center" wrapText="1"/>
    </xf>
    <xf numFmtId="0" fontId="29" fillId="0" borderId="18" xfId="1" applyFont="1" applyBorder="1" applyAlignment="1">
      <alignment vertical="center" wrapText="1"/>
    </xf>
    <xf numFmtId="0" fontId="29" fillId="2" borderId="39" xfId="1" applyFont="1" applyFill="1" applyBorder="1" applyAlignment="1">
      <alignment vertical="center" wrapText="1"/>
    </xf>
    <xf numFmtId="0" fontId="29" fillId="6" borderId="40" xfId="1" applyFont="1" applyFill="1" applyBorder="1" applyAlignment="1">
      <alignment vertical="center" wrapText="1"/>
    </xf>
    <xf numFmtId="49" fontId="30" fillId="2" borderId="1" xfId="1" applyNumberFormat="1" applyFont="1" applyFill="1" applyBorder="1"/>
    <xf numFmtId="49" fontId="30" fillId="6" borderId="1" xfId="1" applyNumberFormat="1" applyFont="1" applyFill="1" applyBorder="1"/>
    <xf numFmtId="0" fontId="5" fillId="13" borderId="25" xfId="1" applyFill="1" applyBorder="1"/>
    <xf numFmtId="0" fontId="27" fillId="0" borderId="1" xfId="1" applyFont="1" applyBorder="1" applyAlignment="1">
      <alignment horizontal="center" vertical="center"/>
    </xf>
    <xf numFmtId="0" fontId="27" fillId="6" borderId="18" xfId="1" applyFont="1" applyFill="1" applyBorder="1" applyAlignment="1">
      <alignment horizontal="center" vertical="center"/>
    </xf>
    <xf numFmtId="0" fontId="27" fillId="0" borderId="18" xfId="1" applyFont="1" applyBorder="1" applyAlignment="1">
      <alignment horizontal="center" vertical="center"/>
    </xf>
    <xf numFmtId="0" fontId="27" fillId="2" borderId="39" xfId="1" applyFont="1" applyFill="1" applyBorder="1" applyAlignment="1">
      <alignment horizontal="center" vertical="center"/>
    </xf>
    <xf numFmtId="0" fontId="27" fillId="6" borderId="40" xfId="1" applyFont="1" applyFill="1" applyBorder="1" applyAlignment="1">
      <alignment horizontal="center" vertical="center"/>
    </xf>
    <xf numFmtId="0" fontId="5" fillId="3" borderId="35" xfId="1" applyFill="1" applyBorder="1"/>
    <xf numFmtId="0" fontId="5" fillId="2" borderId="25" xfId="1" applyFill="1" applyBorder="1"/>
    <xf numFmtId="0" fontId="31" fillId="2" borderId="19" xfId="1" applyFont="1" applyFill="1" applyBorder="1" applyAlignment="1">
      <alignment horizontal="center" vertical="center" wrapText="1"/>
    </xf>
    <xf numFmtId="0" fontId="33" fillId="0" borderId="1" xfId="1" applyFont="1" applyBorder="1" applyAlignment="1">
      <alignment horizontal="center" vertical="center" wrapText="1"/>
    </xf>
    <xf numFmtId="0" fontId="33" fillId="6" borderId="18" xfId="1" applyFont="1" applyFill="1" applyBorder="1" applyAlignment="1">
      <alignment horizontal="center" vertical="center" wrapText="1"/>
    </xf>
    <xf numFmtId="0" fontId="33" fillId="2" borderId="39" xfId="1" applyFont="1" applyFill="1" applyBorder="1" applyAlignment="1">
      <alignment horizontal="center" vertical="center" wrapText="1"/>
    </xf>
    <xf numFmtId="0" fontId="33" fillId="2" borderId="1" xfId="1" applyFont="1" applyFill="1" applyBorder="1" applyAlignment="1">
      <alignment horizontal="center" vertical="center" wrapText="1"/>
    </xf>
    <xf numFmtId="0" fontId="33" fillId="2" borderId="5" xfId="1" applyFont="1" applyFill="1" applyBorder="1" applyAlignment="1">
      <alignment horizontal="center" vertical="center" wrapText="1"/>
    </xf>
    <xf numFmtId="0" fontId="36" fillId="0" borderId="1" xfId="1" applyFont="1" applyBorder="1" applyAlignment="1">
      <alignment horizontal="center" vertical="center" wrapText="1"/>
    </xf>
    <xf numFmtId="0" fontId="36" fillId="6" borderId="18" xfId="1" applyFont="1" applyFill="1" applyBorder="1" applyAlignment="1">
      <alignment horizontal="center" vertical="center" wrapText="1"/>
    </xf>
    <xf numFmtId="0" fontId="36" fillId="2" borderId="39" xfId="1" applyFont="1" applyFill="1" applyBorder="1" applyAlignment="1">
      <alignment horizontal="center" vertical="center" wrapText="1"/>
    </xf>
    <xf numFmtId="0" fontId="36" fillId="2" borderId="1" xfId="1" applyFont="1" applyFill="1" applyBorder="1" applyAlignment="1">
      <alignment horizontal="center" vertical="center" wrapText="1"/>
    </xf>
    <xf numFmtId="0" fontId="36" fillId="2" borderId="5" xfId="1" applyFont="1" applyFill="1" applyBorder="1" applyAlignment="1">
      <alignment horizontal="center" vertical="center" wrapText="1"/>
    </xf>
    <xf numFmtId="0" fontId="37" fillId="0" borderId="1" xfId="1" applyFont="1" applyBorder="1" applyAlignment="1">
      <alignment horizontal="center" vertical="center" wrapText="1"/>
    </xf>
    <xf numFmtId="0" fontId="37" fillId="6" borderId="18" xfId="1" applyFont="1" applyFill="1" applyBorder="1" applyAlignment="1">
      <alignment horizontal="center" vertical="center" wrapText="1"/>
    </xf>
    <xf numFmtId="0" fontId="37" fillId="2" borderId="39" xfId="1" applyFont="1" applyFill="1" applyBorder="1" applyAlignment="1">
      <alignment horizontal="center" vertical="center" wrapText="1"/>
    </xf>
    <xf numFmtId="0" fontId="37" fillId="2" borderId="1" xfId="1" applyFont="1" applyFill="1" applyBorder="1" applyAlignment="1">
      <alignment horizontal="center" vertical="center" wrapText="1"/>
    </xf>
    <xf numFmtId="0" fontId="37" fillId="2" borderId="5" xfId="1" applyFont="1" applyFill="1" applyBorder="1" applyAlignment="1">
      <alignment horizontal="center" vertical="center" wrapText="1"/>
    </xf>
    <xf numFmtId="0" fontId="17" fillId="6" borderId="19" xfId="1" applyFont="1" applyFill="1" applyBorder="1" applyAlignment="1">
      <alignment horizontal="center" vertical="center" wrapText="1"/>
    </xf>
    <xf numFmtId="0" fontId="5" fillId="2" borderId="44" xfId="1" applyFill="1" applyBorder="1"/>
    <xf numFmtId="49" fontId="5" fillId="6" borderId="0" xfId="1" applyNumberFormat="1" applyFill="1"/>
    <xf numFmtId="0" fontId="5" fillId="6" borderId="0" xfId="1" applyFill="1"/>
    <xf numFmtId="0" fontId="5" fillId="6" borderId="45" xfId="1" applyFill="1" applyBorder="1"/>
    <xf numFmtId="0" fontId="5" fillId="0" borderId="0" xfId="1"/>
    <xf numFmtId="0" fontId="9" fillId="0" borderId="25" xfId="1" applyFont="1" applyBorder="1" applyAlignment="1">
      <alignment horizontal="center"/>
    </xf>
    <xf numFmtId="49" fontId="5" fillId="0" borderId="24" xfId="1" applyNumberFormat="1" applyBorder="1"/>
    <xf numFmtId="0" fontId="23" fillId="0" borderId="25" xfId="1" applyFont="1" applyBorder="1" applyAlignment="1">
      <alignment horizontal="center"/>
    </xf>
    <xf numFmtId="14" fontId="23" fillId="0" borderId="0" xfId="1" applyNumberFormat="1" applyFont="1" applyAlignment="1">
      <alignment horizontal="center"/>
    </xf>
    <xf numFmtId="0" fontId="23" fillId="0" borderId="24" xfId="1" applyFont="1" applyBorder="1" applyAlignment="1">
      <alignment horizontal="center"/>
    </xf>
    <xf numFmtId="0" fontId="5" fillId="0" borderId="35" xfId="1" applyBorder="1"/>
    <xf numFmtId="0" fontId="9" fillId="2" borderId="1" xfId="1" applyFont="1" applyFill="1" applyBorder="1" applyAlignment="1">
      <alignment horizontal="center"/>
    </xf>
    <xf numFmtId="14" fontId="23" fillId="2" borderId="1" xfId="1" applyNumberFormat="1" applyFont="1" applyFill="1" applyBorder="1" applyAlignment="1">
      <alignment horizontal="center"/>
    </xf>
    <xf numFmtId="0" fontId="31" fillId="2" borderId="26" xfId="1" applyFont="1" applyFill="1" applyBorder="1" applyAlignment="1">
      <alignment horizontal="center" vertical="center" wrapText="1"/>
    </xf>
    <xf numFmtId="0" fontId="27" fillId="2" borderId="18" xfId="1" applyFont="1" applyFill="1" applyBorder="1" applyAlignment="1">
      <alignment horizontal="center" vertical="center"/>
    </xf>
    <xf numFmtId="0" fontId="17" fillId="11" borderId="0" xfId="1" applyFont="1" applyFill="1" applyAlignment="1">
      <alignment horizontal="center" vertical="center" wrapText="1"/>
    </xf>
    <xf numFmtId="0" fontId="5" fillId="11" borderId="35" xfId="1" applyFill="1" applyBorder="1"/>
    <xf numFmtId="0" fontId="5" fillId="11" borderId="44" xfId="1" applyFill="1" applyBorder="1"/>
    <xf numFmtId="0" fontId="35" fillId="0" borderId="1" xfId="1" applyFont="1" applyBorder="1" applyAlignment="1">
      <alignment vertical="center" wrapText="1"/>
    </xf>
    <xf numFmtId="0" fontId="34" fillId="0" borderId="39" xfId="1" applyFont="1" applyBorder="1" applyAlignment="1">
      <alignment vertical="center" wrapText="1"/>
    </xf>
    <xf numFmtId="0" fontId="34" fillId="0" borderId="1" xfId="1" applyFont="1" applyBorder="1" applyAlignment="1">
      <alignment vertical="center" wrapText="1"/>
    </xf>
    <xf numFmtId="0" fontId="34" fillId="0" borderId="5" xfId="1" applyFont="1" applyBorder="1" applyAlignment="1">
      <alignment vertical="center" wrapText="1"/>
    </xf>
    <xf numFmtId="0" fontId="34" fillId="0" borderId="1" xfId="1" applyFont="1" applyBorder="1" applyAlignment="1">
      <alignment horizontal="center" vertical="center" wrapText="1"/>
    </xf>
    <xf numFmtId="0" fontId="36" fillId="14" borderId="19" xfId="1" applyFont="1" applyFill="1" applyBorder="1" applyAlignment="1">
      <alignment horizontal="center" vertical="center" wrapText="1"/>
    </xf>
    <xf numFmtId="0" fontId="3" fillId="14" borderId="44" xfId="1" applyFont="1" applyFill="1" applyBorder="1"/>
    <xf numFmtId="0" fontId="3" fillId="14" borderId="25" xfId="1" applyFont="1" applyFill="1" applyBorder="1"/>
    <xf numFmtId="0" fontId="9" fillId="14" borderId="1" xfId="1" applyFont="1" applyFill="1" applyBorder="1" applyAlignment="1">
      <alignment horizontal="center"/>
    </xf>
    <xf numFmtId="14" fontId="23" fillId="14" borderId="1" xfId="1" applyNumberFormat="1" applyFont="1" applyFill="1" applyBorder="1" applyAlignment="1">
      <alignment horizontal="center"/>
    </xf>
    <xf numFmtId="49" fontId="5" fillId="14" borderId="1" xfId="1" applyNumberFormat="1" applyFill="1" applyBorder="1"/>
    <xf numFmtId="0" fontId="29" fillId="14" borderId="18" xfId="1" applyFont="1" applyFill="1" applyBorder="1" applyAlignment="1">
      <alignment vertical="center" wrapText="1"/>
    </xf>
    <xf numFmtId="0" fontId="29" fillId="14" borderId="1" xfId="1" applyFont="1" applyFill="1" applyBorder="1" applyAlignment="1">
      <alignment vertical="center" wrapText="1"/>
    </xf>
    <xf numFmtId="0" fontId="41" fillId="14" borderId="4" xfId="1" applyFont="1" applyFill="1" applyBorder="1" applyAlignment="1">
      <alignment vertical="center" wrapText="1"/>
    </xf>
    <xf numFmtId="0" fontId="31" fillId="14" borderId="19" xfId="1" applyFont="1" applyFill="1" applyBorder="1" applyAlignment="1">
      <alignment horizontal="center" vertical="center" wrapText="1"/>
    </xf>
    <xf numFmtId="0" fontId="17" fillId="14" borderId="0" xfId="1" applyFont="1" applyFill="1" applyAlignment="1">
      <alignment horizontal="center" vertical="center" wrapText="1"/>
    </xf>
    <xf numFmtId="0" fontId="5" fillId="14" borderId="44" xfId="1" applyFill="1" applyBorder="1"/>
    <xf numFmtId="0" fontId="5" fillId="14" borderId="25" xfId="1" applyFill="1" applyBorder="1"/>
    <xf numFmtId="0" fontId="29" fillId="14" borderId="4" xfId="1" applyFont="1" applyFill="1" applyBorder="1" applyAlignment="1">
      <alignment vertical="center" wrapText="1"/>
    </xf>
    <xf numFmtId="0" fontId="43" fillId="14" borderId="4" xfId="1" applyFont="1" applyFill="1" applyBorder="1" applyAlignment="1">
      <alignment vertical="center" wrapText="1"/>
    </xf>
    <xf numFmtId="0" fontId="43" fillId="14" borderId="38" xfId="1" applyFont="1" applyFill="1" applyBorder="1" applyAlignment="1">
      <alignment vertical="center" wrapText="1"/>
    </xf>
    <xf numFmtId="0" fontId="17" fillId="16" borderId="0" xfId="1" applyFont="1" applyFill="1" applyAlignment="1">
      <alignment horizontal="center" vertical="center" wrapText="1"/>
    </xf>
    <xf numFmtId="0" fontId="5" fillId="14" borderId="35" xfId="1" applyFill="1" applyBorder="1"/>
    <xf numFmtId="0" fontId="29" fillId="14" borderId="19" xfId="1" applyFont="1" applyFill="1" applyBorder="1" applyAlignment="1">
      <alignment vertical="center" wrapText="1"/>
    </xf>
    <xf numFmtId="0" fontId="8" fillId="9" borderId="13" xfId="1" applyFont="1" applyFill="1" applyBorder="1" applyAlignment="1">
      <alignment horizontal="center" vertical="center" wrapText="1"/>
    </xf>
    <xf numFmtId="0" fontId="8" fillId="9" borderId="11" xfId="1" applyFont="1" applyFill="1" applyBorder="1" applyAlignment="1">
      <alignment horizontal="center" vertical="center" wrapText="1"/>
    </xf>
    <xf numFmtId="0" fontId="8" fillId="9" borderId="11" xfId="1" applyFont="1" applyFill="1" applyBorder="1" applyAlignment="1">
      <alignment vertical="center" wrapText="1"/>
    </xf>
    <xf numFmtId="0" fontId="9" fillId="0" borderId="2" xfId="1" applyFont="1" applyBorder="1" applyAlignment="1">
      <alignment horizontal="center"/>
    </xf>
    <xf numFmtId="49" fontId="5" fillId="6" borderId="5" xfId="1" applyNumberFormat="1" applyFill="1" applyBorder="1"/>
    <xf numFmtId="49" fontId="5" fillId="14" borderId="5" xfId="1" applyNumberFormat="1" applyFill="1" applyBorder="1"/>
    <xf numFmtId="0" fontId="7" fillId="10" borderId="4" xfId="1" applyFont="1" applyFill="1" applyBorder="1" applyAlignment="1">
      <alignment horizontal="center" vertical="center" wrapText="1"/>
    </xf>
    <xf numFmtId="0" fontId="29" fillId="0" borderId="36" xfId="1" applyFont="1" applyBorder="1" applyAlignment="1">
      <alignment vertical="center" wrapText="1"/>
    </xf>
    <xf numFmtId="0" fontId="29" fillId="0" borderId="37" xfId="1" applyFont="1" applyBorder="1" applyAlignment="1">
      <alignment vertical="center" wrapText="1"/>
    </xf>
    <xf numFmtId="0" fontId="27" fillId="0" borderId="36" xfId="1" applyFont="1" applyBorder="1" applyAlignment="1">
      <alignment horizontal="center" vertical="center"/>
    </xf>
    <xf numFmtId="0" fontId="27" fillId="0" borderId="37" xfId="1" applyFont="1" applyBorder="1" applyAlignment="1">
      <alignment horizontal="center" vertical="center"/>
    </xf>
    <xf numFmtId="0" fontId="25" fillId="0" borderId="1" xfId="1" applyFont="1" applyBorder="1"/>
    <xf numFmtId="0" fontId="25" fillId="6" borderId="40" xfId="1" applyFont="1" applyFill="1" applyBorder="1"/>
    <xf numFmtId="0" fontId="27" fillId="2" borderId="36" xfId="1" applyFont="1" applyFill="1" applyBorder="1" applyAlignment="1">
      <alignment horizontal="center" vertical="center"/>
    </xf>
    <xf numFmtId="0" fontId="27" fillId="2" borderId="37" xfId="1" applyFont="1" applyFill="1" applyBorder="1" applyAlignment="1">
      <alignment horizontal="center" vertical="center"/>
    </xf>
    <xf numFmtId="0" fontId="25" fillId="6" borderId="22" xfId="1" applyFont="1" applyFill="1" applyBorder="1"/>
    <xf numFmtId="0" fontId="25" fillId="0" borderId="22" xfId="1" applyFont="1" applyBorder="1"/>
    <xf numFmtId="0" fontId="25" fillId="0" borderId="41" xfId="1" applyFont="1" applyBorder="1"/>
    <xf numFmtId="0" fontId="25" fillId="0" borderId="42" xfId="1" applyFont="1" applyBorder="1"/>
    <xf numFmtId="0" fontId="25" fillId="2" borderId="39" xfId="1" applyFont="1" applyFill="1" applyBorder="1"/>
    <xf numFmtId="0" fontId="25" fillId="2" borderId="1" xfId="1" applyFont="1" applyFill="1" applyBorder="1"/>
    <xf numFmtId="0" fontId="25" fillId="2" borderId="5" xfId="1" applyFont="1" applyFill="1" applyBorder="1"/>
    <xf numFmtId="0" fontId="25" fillId="2" borderId="33" xfId="1" applyFont="1" applyFill="1" applyBorder="1"/>
    <xf numFmtId="0" fontId="25" fillId="2" borderId="3" xfId="1" applyFont="1" applyFill="1" applyBorder="1"/>
    <xf numFmtId="0" fontId="25" fillId="6" borderId="34" xfId="1" applyFont="1" applyFill="1" applyBorder="1"/>
    <xf numFmtId="0" fontId="36" fillId="0" borderId="39" xfId="1" applyFont="1" applyBorder="1" applyAlignment="1">
      <alignment horizontal="center" vertical="center" wrapText="1"/>
    </xf>
    <xf numFmtId="0" fontId="36" fillId="0" borderId="5" xfId="1" applyFont="1" applyBorder="1" applyAlignment="1">
      <alignment horizontal="center" vertical="center" wrapText="1"/>
    </xf>
    <xf numFmtId="0" fontId="37" fillId="0" borderId="39" xfId="1" applyFont="1" applyBorder="1" applyAlignment="1">
      <alignment horizontal="center" vertical="center" wrapText="1"/>
    </xf>
    <xf numFmtId="0" fontId="37" fillId="0" borderId="5" xfId="1" applyFont="1" applyBorder="1" applyAlignment="1">
      <alignment horizontal="center" vertical="center" wrapText="1"/>
    </xf>
    <xf numFmtId="0" fontId="25" fillId="0" borderId="39" xfId="1" applyFont="1" applyBorder="1"/>
    <xf numFmtId="0" fontId="25" fillId="0" borderId="5" xfId="1" applyFont="1" applyBorder="1"/>
    <xf numFmtId="0" fontId="25" fillId="14" borderId="1" xfId="1" applyFont="1" applyFill="1" applyBorder="1"/>
    <xf numFmtId="0" fontId="25" fillId="14" borderId="18" xfId="1" applyFont="1" applyFill="1" applyBorder="1"/>
    <xf numFmtId="0" fontId="25" fillId="0" borderId="3" xfId="1" applyFont="1" applyBorder="1"/>
    <xf numFmtId="0" fontId="5" fillId="3" borderId="55" xfId="1" applyFill="1" applyBorder="1"/>
    <xf numFmtId="0" fontId="5" fillId="9" borderId="56" xfId="1" applyFill="1" applyBorder="1"/>
    <xf numFmtId="0" fontId="5" fillId="9" borderId="55" xfId="1" applyFill="1" applyBorder="1"/>
    <xf numFmtId="0" fontId="5" fillId="0" borderId="55" xfId="1" applyBorder="1"/>
    <xf numFmtId="0" fontId="5" fillId="12" borderId="55" xfId="1" applyFill="1" applyBorder="1"/>
    <xf numFmtId="0" fontId="5" fillId="5" borderId="55" xfId="1" applyFill="1" applyBorder="1"/>
    <xf numFmtId="0" fontId="5" fillId="13" borderId="55" xfId="1" applyFill="1" applyBorder="1"/>
    <xf numFmtId="0" fontId="5" fillId="8" borderId="55" xfId="1" applyFill="1" applyBorder="1"/>
    <xf numFmtId="0" fontId="5" fillId="2" borderId="55" xfId="1" applyFill="1" applyBorder="1"/>
    <xf numFmtId="0" fontId="3" fillId="14" borderId="55" xfId="1" applyFont="1" applyFill="1" applyBorder="1"/>
    <xf numFmtId="0" fontId="5" fillId="16" borderId="55" xfId="1" applyFill="1" applyBorder="1"/>
    <xf numFmtId="0" fontId="9" fillId="0" borderId="55" xfId="1" applyFont="1" applyBorder="1" applyAlignment="1">
      <alignment horizontal="center"/>
    </xf>
    <xf numFmtId="0" fontId="23" fillId="0" borderId="55" xfId="1" applyFont="1" applyBorder="1" applyAlignment="1">
      <alignment horizontal="center"/>
    </xf>
    <xf numFmtId="49" fontId="5" fillId="0" borderId="56" xfId="1" applyNumberFormat="1" applyBorder="1"/>
    <xf numFmtId="0" fontId="23" fillId="0" borderId="56" xfId="1" applyFont="1" applyBorder="1" applyAlignment="1">
      <alignment horizontal="center"/>
    </xf>
    <xf numFmtId="0" fontId="22" fillId="11" borderId="57" xfId="2" applyFont="1" applyFill="1" applyBorder="1" applyAlignment="1">
      <alignment horizontal="center" vertical="center"/>
    </xf>
    <xf numFmtId="0" fontId="5" fillId="0" borderId="4" xfId="1" applyBorder="1"/>
    <xf numFmtId="0" fontId="29" fillId="0" borderId="4" xfId="1" applyFont="1" applyBorder="1" applyAlignment="1">
      <alignment vertical="center" wrapText="1"/>
    </xf>
    <xf numFmtId="0" fontId="43" fillId="0" borderId="4" xfId="1" applyFont="1" applyBorder="1" applyAlignment="1">
      <alignment vertical="center" wrapText="1"/>
    </xf>
    <xf numFmtId="0" fontId="5" fillId="14" borderId="1" xfId="1" applyFill="1" applyBorder="1"/>
    <xf numFmtId="0" fontId="5" fillId="14" borderId="18" xfId="1" applyFill="1" applyBorder="1"/>
    <xf numFmtId="0" fontId="25" fillId="14" borderId="36" xfId="1" applyFont="1" applyFill="1" applyBorder="1"/>
    <xf numFmtId="0" fontId="25" fillId="14" borderId="37" xfId="1" applyFont="1" applyFill="1" applyBorder="1"/>
    <xf numFmtId="0" fontId="5" fillId="14" borderId="39" xfId="1" applyFill="1" applyBorder="1"/>
    <xf numFmtId="0" fontId="5" fillId="14" borderId="40" xfId="1" applyFill="1" applyBorder="1"/>
    <xf numFmtId="0" fontId="8" fillId="14" borderId="1" xfId="1" applyFont="1" applyFill="1" applyBorder="1"/>
    <xf numFmtId="0" fontId="17" fillId="14" borderId="1" xfId="1" applyFont="1" applyFill="1" applyBorder="1" applyAlignment="1">
      <alignment horizontal="center" vertical="center"/>
    </xf>
    <xf numFmtId="0" fontId="27" fillId="14" borderId="1" xfId="1" applyFont="1" applyFill="1" applyBorder="1" applyAlignment="1">
      <alignment horizontal="center" vertical="center"/>
    </xf>
    <xf numFmtId="0" fontId="24" fillId="14" borderId="1" xfId="1" applyFont="1" applyFill="1" applyBorder="1" applyAlignment="1">
      <alignment vertical="top" wrapText="1"/>
    </xf>
    <xf numFmtId="0" fontId="24" fillId="14" borderId="18" xfId="1" applyFont="1" applyFill="1" applyBorder="1" applyAlignment="1">
      <alignment vertical="top" wrapText="1"/>
    </xf>
    <xf numFmtId="0" fontId="28" fillId="14" borderId="18" xfId="1" applyFont="1" applyFill="1" applyBorder="1" applyAlignment="1">
      <alignment vertical="top" wrapText="1"/>
    </xf>
    <xf numFmtId="0" fontId="28" fillId="14" borderId="36" xfId="1" applyFont="1" applyFill="1" applyBorder="1" applyAlignment="1">
      <alignment vertical="top" wrapText="1"/>
    </xf>
    <xf numFmtId="0" fontId="28" fillId="14" borderId="37" xfId="1" applyFont="1" applyFill="1" applyBorder="1" applyAlignment="1">
      <alignment vertical="top" wrapText="1"/>
    </xf>
    <xf numFmtId="0" fontId="24" fillId="14" borderId="39" xfId="1" applyFont="1" applyFill="1" applyBorder="1" applyAlignment="1">
      <alignment vertical="top" wrapText="1"/>
    </xf>
    <xf numFmtId="0" fontId="24" fillId="14" borderId="40" xfId="1" applyFont="1" applyFill="1" applyBorder="1" applyAlignment="1">
      <alignment vertical="top" wrapText="1"/>
    </xf>
    <xf numFmtId="0" fontId="17" fillId="14" borderId="1" xfId="1" applyFont="1" applyFill="1" applyBorder="1" applyAlignment="1">
      <alignment horizontal="center" vertical="center" wrapText="1"/>
    </xf>
    <xf numFmtId="0" fontId="25" fillId="14" borderId="5" xfId="1" applyFont="1" applyFill="1" applyBorder="1"/>
    <xf numFmtId="0" fontId="25" fillId="14" borderId="39" xfId="1" applyFont="1" applyFill="1" applyBorder="1"/>
    <xf numFmtId="0" fontId="25" fillId="14" borderId="40" xfId="1" applyFont="1" applyFill="1" applyBorder="1"/>
    <xf numFmtId="0" fontId="5" fillId="3" borderId="44" xfId="1" applyFill="1" applyBorder="1"/>
    <xf numFmtId="14" fontId="23" fillId="0" borderId="2" xfId="1" applyNumberFormat="1" applyFont="1" applyBorder="1" applyAlignment="1">
      <alignment horizontal="center"/>
    </xf>
    <xf numFmtId="49" fontId="5" fillId="2" borderId="2" xfId="1" applyNumberFormat="1" applyFill="1" applyBorder="1"/>
    <xf numFmtId="49" fontId="5" fillId="6" borderId="2" xfId="1" applyNumberFormat="1" applyFill="1" applyBorder="1"/>
    <xf numFmtId="0" fontId="27" fillId="0" borderId="2" xfId="1" applyFont="1" applyBorder="1" applyAlignment="1">
      <alignment horizontal="center" vertical="center"/>
    </xf>
    <xf numFmtId="0" fontId="27" fillId="6" borderId="22" xfId="1" applyFont="1" applyFill="1" applyBorder="1" applyAlignment="1">
      <alignment horizontal="center" vertical="center"/>
    </xf>
    <xf numFmtId="0" fontId="27" fillId="0" borderId="22" xfId="1" applyFont="1" applyBorder="1" applyAlignment="1">
      <alignment horizontal="center" vertical="center"/>
    </xf>
    <xf numFmtId="0" fontId="27" fillId="0" borderId="41" xfId="1" applyFont="1" applyBorder="1" applyAlignment="1">
      <alignment horizontal="center" vertical="center"/>
    </xf>
    <xf numFmtId="0" fontId="27" fillId="0" borderId="42" xfId="1" applyFont="1" applyBorder="1" applyAlignment="1">
      <alignment horizontal="center" vertical="center"/>
    </xf>
    <xf numFmtId="0" fontId="27" fillId="2" borderId="29" xfId="1" applyFont="1" applyFill="1" applyBorder="1" applyAlignment="1">
      <alignment horizontal="center" vertical="center"/>
    </xf>
    <xf numFmtId="0" fontId="27" fillId="2" borderId="2" xfId="1" applyFont="1" applyFill="1" applyBorder="1" applyAlignment="1">
      <alignment horizontal="center" vertical="center"/>
    </xf>
    <xf numFmtId="0" fontId="27" fillId="6" borderId="30" xfId="1" applyFont="1" applyFill="1" applyBorder="1" applyAlignment="1">
      <alignment horizontal="center" vertical="center"/>
    </xf>
    <xf numFmtId="0" fontId="17" fillId="2" borderId="2" xfId="1" applyFont="1" applyFill="1" applyBorder="1" applyAlignment="1">
      <alignment horizontal="center" vertical="center"/>
    </xf>
    <xf numFmtId="14" fontId="23" fillId="0" borderId="3" xfId="1" applyNumberFormat="1" applyFont="1" applyBorder="1" applyAlignment="1">
      <alignment horizontal="center"/>
    </xf>
    <xf numFmtId="49" fontId="5" fillId="2" borderId="3" xfId="1" applyNumberFormat="1" applyFill="1" applyBorder="1"/>
    <xf numFmtId="0" fontId="25" fillId="2" borderId="8" xfId="1" applyFont="1" applyFill="1" applyBorder="1"/>
    <xf numFmtId="0" fontId="9" fillId="17" borderId="4" xfId="1" applyFont="1" applyFill="1" applyBorder="1" applyAlignment="1">
      <alignment horizontal="center"/>
    </xf>
    <xf numFmtId="14" fontId="23" fillId="17" borderId="4" xfId="1" applyNumberFormat="1" applyFont="1" applyFill="1" applyBorder="1" applyAlignment="1">
      <alignment horizontal="center"/>
    </xf>
    <xf numFmtId="49" fontId="5" fillId="17" borderId="4" xfId="1" applyNumberFormat="1" applyFill="1" applyBorder="1"/>
    <xf numFmtId="0" fontId="27" fillId="17" borderId="4" xfId="1" applyFont="1" applyFill="1" applyBorder="1" applyAlignment="1">
      <alignment horizontal="center" vertical="center"/>
    </xf>
    <xf numFmtId="0" fontId="17" fillId="17" borderId="4" xfId="1" applyFont="1" applyFill="1" applyBorder="1" applyAlignment="1">
      <alignment horizontal="center" vertical="center" wrapText="1"/>
    </xf>
    <xf numFmtId="0" fontId="17" fillId="17" borderId="4" xfId="1" applyFont="1" applyFill="1" applyBorder="1" applyAlignment="1">
      <alignment horizontal="center" vertical="center"/>
    </xf>
    <xf numFmtId="0" fontId="17" fillId="18" borderId="4" xfId="1" applyFont="1" applyFill="1" applyBorder="1" applyAlignment="1">
      <alignment horizontal="center" vertical="center" wrapText="1"/>
    </xf>
    <xf numFmtId="0" fontId="25" fillId="17" borderId="4" xfId="1" applyFont="1" applyFill="1" applyBorder="1"/>
    <xf numFmtId="0" fontId="32" fillId="17" borderId="4" xfId="1" applyFont="1" applyFill="1" applyBorder="1" applyAlignment="1">
      <alignment horizontal="center" vertical="center"/>
    </xf>
    <xf numFmtId="0" fontId="18" fillId="17" borderId="4" xfId="1" applyFont="1" applyFill="1" applyBorder="1"/>
    <xf numFmtId="0" fontId="31" fillId="17" borderId="4" xfId="1" applyFont="1" applyFill="1" applyBorder="1" applyAlignment="1">
      <alignment horizontal="center" vertical="center" wrapText="1"/>
    </xf>
    <xf numFmtId="0" fontId="44" fillId="17" borderId="4" xfId="1" applyFont="1" applyFill="1" applyBorder="1" applyAlignment="1">
      <alignment horizontal="center"/>
    </xf>
    <xf numFmtId="0" fontId="28" fillId="17" borderId="4" xfId="1" applyFont="1" applyFill="1" applyBorder="1"/>
    <xf numFmtId="0" fontId="5" fillId="17" borderId="4" xfId="1" applyFill="1" applyBorder="1" applyAlignment="1">
      <alignment horizontal="center"/>
    </xf>
    <xf numFmtId="0" fontId="25" fillId="17" borderId="4" xfId="1" applyFont="1" applyFill="1" applyBorder="1" applyAlignment="1">
      <alignment horizontal="center"/>
    </xf>
    <xf numFmtId="0" fontId="18" fillId="17" borderId="4" xfId="1" applyFont="1" applyFill="1" applyBorder="1" applyAlignment="1">
      <alignment horizontal="center"/>
    </xf>
    <xf numFmtId="0" fontId="18" fillId="14" borderId="1" xfId="1" applyFont="1" applyFill="1" applyBorder="1"/>
    <xf numFmtId="49" fontId="5" fillId="6" borderId="8" xfId="1" applyNumberFormat="1" applyFill="1" applyBorder="1"/>
    <xf numFmtId="0" fontId="32" fillId="14" borderId="1" xfId="1" applyFont="1" applyFill="1" applyBorder="1" applyAlignment="1">
      <alignment horizontal="center" vertical="center" wrapText="1"/>
    </xf>
    <xf numFmtId="0" fontId="28" fillId="14" borderId="1" xfId="1" applyFont="1" applyFill="1" applyBorder="1"/>
    <xf numFmtId="0" fontId="32" fillId="14" borderId="1" xfId="1" applyFont="1" applyFill="1" applyBorder="1" applyAlignment="1">
      <alignment horizontal="center" vertical="center"/>
    </xf>
    <xf numFmtId="49" fontId="5" fillId="0" borderId="1" xfId="1" applyNumberFormat="1" applyBorder="1"/>
    <xf numFmtId="0" fontId="33" fillId="0" borderId="1" xfId="1" applyFont="1" applyBorder="1" applyAlignment="1">
      <alignment horizontal="center"/>
    </xf>
    <xf numFmtId="14" fontId="47" fillId="0" borderId="1" xfId="1" applyNumberFormat="1" applyFont="1" applyBorder="1" applyAlignment="1">
      <alignment horizontal="center"/>
    </xf>
    <xf numFmtId="49" fontId="3" fillId="0" borderId="1" xfId="1" applyNumberFormat="1" applyFont="1" applyBorder="1"/>
    <xf numFmtId="0" fontId="48" fillId="0" borderId="2" xfId="1" applyFont="1" applyBorder="1"/>
    <xf numFmtId="0" fontId="38" fillId="0" borderId="4" xfId="1" applyFont="1" applyBorder="1"/>
    <xf numFmtId="0" fontId="41" fillId="0" borderId="4" xfId="1" applyFont="1" applyBorder="1" applyAlignment="1">
      <alignment vertical="center" wrapText="1"/>
    </xf>
    <xf numFmtId="0" fontId="48" fillId="0" borderId="1" xfId="1" applyFont="1" applyBorder="1"/>
    <xf numFmtId="0" fontId="38" fillId="0" borderId="19" xfId="1" applyFont="1" applyBorder="1"/>
    <xf numFmtId="0" fontId="38" fillId="0" borderId="1" xfId="1" applyFont="1" applyBorder="1"/>
    <xf numFmtId="0" fontId="29" fillId="0" borderId="19" xfId="1" applyFont="1" applyBorder="1" applyAlignment="1">
      <alignment vertical="center" wrapText="1"/>
    </xf>
    <xf numFmtId="0" fontId="25" fillId="0" borderId="19" xfId="1" applyFont="1" applyBorder="1"/>
    <xf numFmtId="0" fontId="48" fillId="0" borderId="29" xfId="1" applyFont="1" applyBorder="1"/>
    <xf numFmtId="0" fontId="48" fillId="0" borderId="6" xfId="1" applyFont="1" applyBorder="1"/>
    <xf numFmtId="0" fontId="36" fillId="14" borderId="18" xfId="1" applyFont="1" applyFill="1" applyBorder="1" applyAlignment="1">
      <alignment horizontal="center" vertical="center" wrapText="1"/>
    </xf>
    <xf numFmtId="0" fontId="45" fillId="14" borderId="46" xfId="1" applyFont="1" applyFill="1" applyBorder="1" applyAlignment="1">
      <alignment vertical="center" wrapText="1"/>
    </xf>
    <xf numFmtId="0" fontId="45" fillId="14" borderId="47" xfId="1" applyFont="1" applyFill="1" applyBorder="1" applyAlignment="1">
      <alignment vertical="center" wrapText="1"/>
    </xf>
    <xf numFmtId="0" fontId="45" fillId="14" borderId="16" xfId="1" applyFont="1" applyFill="1" applyBorder="1" applyAlignment="1">
      <alignment vertical="center" wrapText="1"/>
    </xf>
    <xf numFmtId="0" fontId="49" fillId="0" borderId="2" xfId="1" applyFont="1" applyBorder="1"/>
    <xf numFmtId="0" fontId="43" fillId="0" borderId="2" xfId="1" applyFont="1" applyBorder="1"/>
    <xf numFmtId="0" fontId="39" fillId="0" borderId="4" xfId="1" applyFont="1" applyBorder="1"/>
    <xf numFmtId="0" fontId="40" fillId="0" borderId="4" xfId="1" applyFont="1" applyBorder="1"/>
    <xf numFmtId="0" fontId="29" fillId="0" borderId="4" xfId="1" applyFont="1" applyBorder="1"/>
    <xf numFmtId="0" fontId="42" fillId="0" borderId="4" xfId="1" applyFont="1" applyBorder="1"/>
    <xf numFmtId="0" fontId="31" fillId="0" borderId="19" xfId="1" applyFont="1" applyBorder="1" applyAlignment="1">
      <alignment horizontal="center" vertical="center" wrapText="1"/>
    </xf>
    <xf numFmtId="0" fontId="36" fillId="0" borderId="19" xfId="1" applyFont="1" applyBorder="1" applyAlignment="1">
      <alignment horizontal="center" vertical="center" wrapText="1"/>
    </xf>
    <xf numFmtId="0" fontId="24" fillId="11" borderId="1" xfId="1" applyFont="1" applyFill="1" applyBorder="1" applyAlignment="1">
      <alignment vertical="top" wrapText="1"/>
    </xf>
    <xf numFmtId="0" fontId="24" fillId="11" borderId="18" xfId="1" applyFont="1" applyFill="1" applyBorder="1" applyAlignment="1">
      <alignment vertical="top" wrapText="1"/>
    </xf>
    <xf numFmtId="0" fontId="28" fillId="11" borderId="18" xfId="1" applyFont="1" applyFill="1" applyBorder="1" applyAlignment="1">
      <alignment vertical="top" wrapText="1"/>
    </xf>
    <xf numFmtId="0" fontId="28" fillId="11" borderId="36" xfId="1" applyFont="1" applyFill="1" applyBorder="1" applyAlignment="1">
      <alignment vertical="top" wrapText="1"/>
    </xf>
    <xf numFmtId="0" fontId="28" fillId="11" borderId="37" xfId="1" applyFont="1" applyFill="1" applyBorder="1" applyAlignment="1">
      <alignment vertical="top" wrapText="1"/>
    </xf>
    <xf numFmtId="0" fontId="24" fillId="11" borderId="39" xfId="1" applyFont="1" applyFill="1" applyBorder="1" applyAlignment="1">
      <alignment vertical="top" wrapText="1"/>
    </xf>
    <xf numFmtId="0" fontId="24" fillId="11" borderId="40" xfId="1" applyFont="1" applyFill="1" applyBorder="1" applyAlignment="1">
      <alignment vertical="top" wrapText="1"/>
    </xf>
    <xf numFmtId="0" fontId="17" fillId="11" borderId="1" xfId="1" applyFont="1" applyFill="1" applyBorder="1" applyAlignment="1">
      <alignment horizontal="center" vertical="center"/>
    </xf>
    <xf numFmtId="0" fontId="27" fillId="11" borderId="1" xfId="1" applyFont="1" applyFill="1" applyBorder="1" applyAlignment="1">
      <alignment horizontal="center" vertical="center"/>
    </xf>
    <xf numFmtId="0" fontId="5" fillId="0" borderId="39" xfId="1" applyBorder="1"/>
    <xf numFmtId="0" fontId="5" fillId="0" borderId="40" xfId="1" applyBorder="1"/>
    <xf numFmtId="0" fontId="17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/>
    </xf>
    <xf numFmtId="0" fontId="29" fillId="21" borderId="36" xfId="1" applyFont="1" applyFill="1" applyBorder="1" applyAlignment="1">
      <alignment vertical="center" wrapText="1"/>
    </xf>
    <xf numFmtId="0" fontId="29" fillId="21" borderId="18" xfId="1" applyFont="1" applyFill="1" applyBorder="1" applyAlignment="1">
      <alignment vertical="center" wrapText="1"/>
    </xf>
    <xf numFmtId="0" fontId="29" fillId="21" borderId="37" xfId="1" applyFont="1" applyFill="1" applyBorder="1" applyAlignment="1">
      <alignment vertical="center" wrapText="1"/>
    </xf>
    <xf numFmtId="0" fontId="29" fillId="22" borderId="36" xfId="1" applyFont="1" applyFill="1" applyBorder="1" applyAlignment="1">
      <alignment vertical="center" wrapText="1"/>
    </xf>
    <xf numFmtId="0" fontId="29" fillId="22" borderId="18" xfId="1" applyFont="1" applyFill="1" applyBorder="1" applyAlignment="1">
      <alignment vertical="center" wrapText="1"/>
    </xf>
    <xf numFmtId="0" fontId="29" fillId="22" borderId="37" xfId="1" applyFont="1" applyFill="1" applyBorder="1" applyAlignment="1">
      <alignment vertical="center" wrapText="1"/>
    </xf>
    <xf numFmtId="0" fontId="4" fillId="2" borderId="0" xfId="2" applyFont="1" applyFill="1" applyAlignment="1">
      <alignment horizontal="center" vertical="center"/>
    </xf>
    <xf numFmtId="0" fontId="22" fillId="11" borderId="0" xfId="2" applyFont="1" applyFill="1" applyAlignment="1">
      <alignment horizontal="center" vertical="center"/>
    </xf>
    <xf numFmtId="0" fontId="14" fillId="0" borderId="6" xfId="1" applyFont="1" applyBorder="1" applyAlignment="1">
      <alignment vertical="center"/>
    </xf>
    <xf numFmtId="0" fontId="14" fillId="0" borderId="20" xfId="1" applyFont="1" applyBorder="1" applyAlignment="1">
      <alignment vertical="center"/>
    </xf>
    <xf numFmtId="0" fontId="10" fillId="0" borderId="2" xfId="1" applyFont="1" applyBorder="1" applyAlignment="1">
      <alignment horizontal="center" vertical="center"/>
    </xf>
    <xf numFmtId="0" fontId="10" fillId="6" borderId="20" xfId="1" applyFont="1" applyFill="1" applyBorder="1" applyAlignment="1">
      <alignment horizontal="center" vertical="center"/>
    </xf>
    <xf numFmtId="0" fontId="19" fillId="6" borderId="22" xfId="0" applyFont="1" applyFill="1" applyBorder="1" applyAlignment="1">
      <alignment horizontal="center" vertical="center" wrapText="1"/>
    </xf>
    <xf numFmtId="0" fontId="7" fillId="10" borderId="57" xfId="1" applyFont="1" applyFill="1" applyBorder="1" applyAlignment="1">
      <alignment horizontal="center" vertical="center" wrapText="1"/>
    </xf>
    <xf numFmtId="0" fontId="7" fillId="10" borderId="10" xfId="1" applyFont="1" applyFill="1" applyBorder="1" applyAlignment="1">
      <alignment horizontal="center" vertical="center" wrapText="1"/>
    </xf>
    <xf numFmtId="0" fontId="9" fillId="0" borderId="3" xfId="1" applyFont="1" applyBorder="1" applyAlignment="1">
      <alignment horizontal="center"/>
    </xf>
    <xf numFmtId="49" fontId="5" fillId="6" borderId="3" xfId="1" applyNumberFormat="1" applyFill="1" applyBorder="1"/>
    <xf numFmtId="0" fontId="5" fillId="0" borderId="3" xfId="1" applyBorder="1"/>
    <xf numFmtId="0" fontId="14" fillId="0" borderId="4" xfId="1" applyFont="1" applyBorder="1" applyAlignment="1">
      <alignment vertical="center"/>
    </xf>
    <xf numFmtId="0" fontId="10" fillId="0" borderId="4" xfId="1" applyFont="1" applyBorder="1" applyAlignment="1">
      <alignment horizontal="center" vertical="center"/>
    </xf>
    <xf numFmtId="0" fontId="10" fillId="6" borderId="4" xfId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9" fillId="6" borderId="4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4" fontId="56" fillId="0" borderId="3" xfId="1" applyNumberFormat="1" applyFont="1" applyBorder="1" applyAlignment="1">
      <alignment horizontal="center"/>
    </xf>
    <xf numFmtId="0" fontId="57" fillId="20" borderId="18" xfId="1" applyFont="1" applyFill="1" applyBorder="1"/>
    <xf numFmtId="0" fontId="16" fillId="20" borderId="4" xfId="0" applyFont="1" applyFill="1" applyBorder="1" applyAlignment="1">
      <alignment horizontal="center" vertical="center" wrapText="1"/>
    </xf>
    <xf numFmtId="0" fontId="16" fillId="23" borderId="4" xfId="0" applyFont="1" applyFill="1" applyBorder="1" applyAlignment="1">
      <alignment horizontal="center" vertical="center" wrapText="1"/>
    </xf>
    <xf numFmtId="0" fontId="16" fillId="23" borderId="7" xfId="0" applyFont="1" applyFill="1" applyBorder="1" applyAlignment="1">
      <alignment horizontal="center" vertical="center" wrapText="1"/>
    </xf>
    <xf numFmtId="0" fontId="5" fillId="0" borderId="22" xfId="1" applyBorder="1"/>
    <xf numFmtId="0" fontId="57" fillId="20" borderId="67" xfId="1" applyFont="1" applyFill="1" applyBorder="1"/>
    <xf numFmtId="0" fontId="57" fillId="20" borderId="68" xfId="1" applyFont="1" applyFill="1" applyBorder="1"/>
    <xf numFmtId="0" fontId="57" fillId="20" borderId="69" xfId="1" applyFont="1" applyFill="1" applyBorder="1"/>
    <xf numFmtId="0" fontId="0" fillId="19" borderId="21" xfId="0" applyFill="1" applyBorder="1"/>
    <xf numFmtId="0" fontId="0" fillId="19" borderId="70" xfId="0" applyFill="1" applyBorder="1"/>
    <xf numFmtId="0" fontId="0" fillId="19" borderId="0" xfId="0" applyFill="1"/>
    <xf numFmtId="0" fontId="0" fillId="19" borderId="71" xfId="0" applyFill="1" applyBorder="1"/>
    <xf numFmtId="0" fontId="0" fillId="0" borderId="71" xfId="0" applyBorder="1"/>
    <xf numFmtId="0" fontId="0" fillId="0" borderId="28" xfId="0" applyBorder="1"/>
    <xf numFmtId="0" fontId="0" fillId="0" borderId="73" xfId="0" applyBorder="1"/>
    <xf numFmtId="0" fontId="55" fillId="24" borderId="43" xfId="0" applyFont="1" applyFill="1" applyBorder="1"/>
    <xf numFmtId="0" fontId="55" fillId="24" borderId="72" xfId="0" applyFont="1" applyFill="1" applyBorder="1"/>
    <xf numFmtId="0" fontId="0" fillId="23" borderId="0" xfId="0" applyFill="1"/>
    <xf numFmtId="0" fontId="0" fillId="23" borderId="28" xfId="0" applyFill="1" applyBorder="1"/>
    <xf numFmtId="0" fontId="0" fillId="20" borderId="28" xfId="0" applyFill="1" applyBorder="1"/>
    <xf numFmtId="0" fontId="0" fillId="19" borderId="0" xfId="0" quotePrefix="1" applyFill="1"/>
    <xf numFmtId="0" fontId="0" fillId="20" borderId="0" xfId="0" applyFill="1"/>
    <xf numFmtId="0" fontId="0" fillId="0" borderId="0" xfId="0" quotePrefix="1"/>
    <xf numFmtId="0" fontId="0" fillId="0" borderId="28" xfId="0" quotePrefix="1" applyBorder="1"/>
    <xf numFmtId="0" fontId="59" fillId="0" borderId="0" xfId="0" applyFont="1" applyAlignment="1">
      <alignment horizontal="left"/>
    </xf>
    <xf numFmtId="0" fontId="60" fillId="0" borderId="10" xfId="0" applyFont="1" applyBorder="1" applyAlignment="1">
      <alignment horizontal="left"/>
    </xf>
    <xf numFmtId="0" fontId="60" fillId="0" borderId="4" xfId="0" applyFont="1" applyBorder="1" applyAlignment="1">
      <alignment horizontal="left"/>
    </xf>
    <xf numFmtId="0" fontId="58" fillId="24" borderId="0" xfId="0" applyFont="1" applyFill="1"/>
    <xf numFmtId="0" fontId="0" fillId="25" borderId="0" xfId="0" applyFill="1"/>
    <xf numFmtId="0" fontId="0" fillId="26" borderId="0" xfId="0" applyFill="1"/>
    <xf numFmtId="0" fontId="0" fillId="27" borderId="0" xfId="0" applyFill="1"/>
    <xf numFmtId="0" fontId="14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10" fillId="6" borderId="0" xfId="1" applyFont="1" applyFill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6" fillId="0" borderId="74" xfId="0" applyFont="1" applyBorder="1" applyAlignment="1">
      <alignment horizontal="center" vertical="center" wrapText="1"/>
    </xf>
    <xf numFmtId="0" fontId="16" fillId="0" borderId="75" xfId="0" applyFont="1" applyBorder="1" applyAlignment="1">
      <alignment horizontal="center" vertical="center" wrapText="1"/>
    </xf>
    <xf numFmtId="0" fontId="16" fillId="0" borderId="76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75" xfId="0" applyFont="1" applyBorder="1" applyAlignment="1">
      <alignment horizontal="center" vertical="center" wrapText="1"/>
    </xf>
    <xf numFmtId="0" fontId="21" fillId="0" borderId="76" xfId="0" applyFont="1" applyBorder="1" applyAlignment="1">
      <alignment horizontal="center" vertical="center" wrapText="1"/>
    </xf>
    <xf numFmtId="14" fontId="62" fillId="0" borderId="3" xfId="1" applyNumberFormat="1" applyFont="1" applyBorder="1" applyAlignment="1">
      <alignment horizontal="center"/>
    </xf>
    <xf numFmtId="14" fontId="63" fillId="0" borderId="3" xfId="1" applyNumberFormat="1" applyFont="1" applyBorder="1" applyAlignment="1">
      <alignment horizontal="center"/>
    </xf>
    <xf numFmtId="0" fontId="21" fillId="28" borderId="74" xfId="0" applyFont="1" applyFill="1" applyBorder="1" applyAlignment="1">
      <alignment horizontal="center" vertical="center" wrapText="1"/>
    </xf>
    <xf numFmtId="0" fontId="21" fillId="28" borderId="75" xfId="0" applyFont="1" applyFill="1" applyBorder="1" applyAlignment="1">
      <alignment horizontal="center" vertical="center" wrapText="1"/>
    </xf>
    <xf numFmtId="0" fontId="64" fillId="28" borderId="74" xfId="0" applyFont="1" applyFill="1" applyBorder="1" applyAlignment="1">
      <alignment horizontal="center" vertical="center" wrapText="1"/>
    </xf>
    <xf numFmtId="0" fontId="65" fillId="2" borderId="3" xfId="1" applyFont="1" applyFill="1" applyBorder="1" applyAlignment="1">
      <alignment horizontal="center" vertical="center"/>
    </xf>
    <xf numFmtId="0" fontId="66" fillId="2" borderId="1" xfId="1" applyFont="1" applyFill="1" applyBorder="1" applyAlignment="1">
      <alignment horizontal="center" vertical="center"/>
    </xf>
    <xf numFmtId="0" fontId="65" fillId="2" borderId="1" xfId="1" applyFont="1" applyFill="1" applyBorder="1" applyAlignment="1">
      <alignment horizontal="center" vertical="center"/>
    </xf>
    <xf numFmtId="0" fontId="65" fillId="2" borderId="1" xfId="1" applyFont="1" applyFill="1" applyBorder="1" applyAlignment="1">
      <alignment horizontal="center" vertical="center" wrapText="1"/>
    </xf>
    <xf numFmtId="0" fontId="5" fillId="14" borderId="55" xfId="1" applyFill="1" applyBorder="1"/>
    <xf numFmtId="0" fontId="67" fillId="0" borderId="7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left"/>
    </xf>
    <xf numFmtId="0" fontId="8" fillId="2" borderId="3" xfId="1" applyFont="1" applyFill="1" applyBorder="1" applyAlignment="1">
      <alignment horizontal="center"/>
    </xf>
    <xf numFmtId="0" fontId="29" fillId="29" borderId="18" xfId="1" applyFont="1" applyFill="1" applyBorder="1" applyAlignment="1">
      <alignment vertical="center" wrapText="1"/>
    </xf>
    <xf numFmtId="0" fontId="29" fillId="30" borderId="18" xfId="1" applyFont="1" applyFill="1" applyBorder="1" applyAlignment="1">
      <alignment vertical="center" wrapText="1"/>
    </xf>
    <xf numFmtId="0" fontId="1" fillId="26" borderId="0" xfId="0" applyFont="1" applyFill="1"/>
    <xf numFmtId="0" fontId="1" fillId="0" borderId="0" xfId="0" applyFont="1"/>
    <xf numFmtId="0" fontId="1" fillId="25" borderId="0" xfId="0" applyFont="1" applyFill="1"/>
    <xf numFmtId="0" fontId="64" fillId="0" borderId="74" xfId="0" applyFont="1" applyBorder="1" applyAlignment="1">
      <alignment horizontal="center" vertical="center" wrapText="1"/>
    </xf>
    <xf numFmtId="0" fontId="60" fillId="0" borderId="0" xfId="0" applyFont="1" applyAlignment="1">
      <alignment horizontal="left"/>
    </xf>
    <xf numFmtId="0" fontId="68" fillId="26" borderId="0" xfId="0" applyFont="1" applyFill="1"/>
    <xf numFmtId="0" fontId="68" fillId="25" borderId="0" xfId="0" applyFont="1" applyFill="1"/>
    <xf numFmtId="0" fontId="13" fillId="4" borderId="52" xfId="1" applyFont="1" applyFill="1" applyBorder="1" applyAlignment="1">
      <alignment horizontal="center" vertical="center" wrapText="1"/>
    </xf>
    <xf numFmtId="0" fontId="13" fillId="4" borderId="53" xfId="1" applyFont="1" applyFill="1" applyBorder="1" applyAlignment="1">
      <alignment horizontal="center" vertical="center" wrapText="1"/>
    </xf>
    <xf numFmtId="0" fontId="13" fillId="4" borderId="54" xfId="1" applyFont="1" applyFill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50" fillId="4" borderId="5" xfId="1" applyFont="1" applyFill="1" applyBorder="1" applyAlignment="1">
      <alignment horizontal="center" vertical="center" wrapText="1"/>
    </xf>
    <xf numFmtId="0" fontId="13" fillId="4" borderId="18" xfId="1" applyFont="1" applyFill="1" applyBorder="1" applyAlignment="1">
      <alignment horizontal="center" vertical="center" wrapText="1"/>
    </xf>
    <xf numFmtId="0" fontId="51" fillId="0" borderId="15" xfId="1" applyFont="1" applyBorder="1" applyAlignment="1">
      <alignment horizontal="center" vertical="center" wrapText="1"/>
    </xf>
    <xf numFmtId="0" fontId="51" fillId="0" borderId="48" xfId="1" applyFont="1" applyBorder="1" applyAlignment="1">
      <alignment horizontal="center" vertical="center" wrapText="1"/>
    </xf>
    <xf numFmtId="0" fontId="51" fillId="0" borderId="17" xfId="1" applyFont="1" applyBorder="1" applyAlignment="1">
      <alignment horizontal="center" vertical="center" wrapText="1"/>
    </xf>
    <xf numFmtId="0" fontId="13" fillId="15" borderId="49" xfId="1" applyFont="1" applyFill="1" applyBorder="1" applyAlignment="1">
      <alignment horizontal="center" vertical="center" wrapText="1"/>
    </xf>
    <xf numFmtId="0" fontId="13" fillId="15" borderId="50" xfId="1" applyFont="1" applyFill="1" applyBorder="1" applyAlignment="1">
      <alignment horizontal="center" vertical="center" wrapText="1"/>
    </xf>
    <xf numFmtId="0" fontId="13" fillId="15" borderId="51" xfId="1" applyFont="1" applyFill="1" applyBorder="1" applyAlignment="1">
      <alignment horizontal="center" vertical="center" wrapText="1"/>
    </xf>
    <xf numFmtId="0" fontId="21" fillId="0" borderId="60" xfId="0" applyFont="1" applyBorder="1" applyAlignment="1">
      <alignment horizontal="center" vertical="center" wrapText="1"/>
    </xf>
    <xf numFmtId="0" fontId="21" fillId="0" borderId="61" xfId="0" applyFont="1" applyBorder="1" applyAlignment="1">
      <alignment horizontal="center" vertical="center" wrapText="1"/>
    </xf>
    <xf numFmtId="0" fontId="21" fillId="0" borderId="62" xfId="0" applyFont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50" fillId="4" borderId="49" xfId="1" applyFont="1" applyFill="1" applyBorder="1" applyAlignment="1">
      <alignment horizontal="center" vertical="center" wrapText="1"/>
    </xf>
    <xf numFmtId="0" fontId="50" fillId="4" borderId="50" xfId="1" applyFont="1" applyFill="1" applyBorder="1" applyAlignment="1">
      <alignment horizontal="center" vertical="center" wrapText="1"/>
    </xf>
    <xf numFmtId="0" fontId="11" fillId="9" borderId="14" xfId="1" applyFont="1" applyFill="1" applyBorder="1" applyAlignment="1">
      <alignment horizontal="center" vertical="center" wrapText="1"/>
    </xf>
    <xf numFmtId="0" fontId="11" fillId="9" borderId="0" xfId="1" applyFont="1" applyFill="1" applyAlignment="1">
      <alignment horizontal="center" vertical="center" wrapText="1"/>
    </xf>
    <xf numFmtId="0" fontId="29" fillId="0" borderId="36" xfId="1" applyFont="1" applyBorder="1" applyAlignment="1">
      <alignment horizontal="center" vertical="center" wrapText="1"/>
    </xf>
    <xf numFmtId="0" fontId="29" fillId="0" borderId="18" xfId="1" applyFont="1" applyBorder="1" applyAlignment="1">
      <alignment horizontal="center" vertical="center" wrapText="1"/>
    </xf>
    <xf numFmtId="0" fontId="5" fillId="13" borderId="58" xfId="1" applyFill="1" applyBorder="1" applyAlignment="1">
      <alignment horizontal="center" wrapText="1"/>
    </xf>
    <xf numFmtId="0" fontId="5" fillId="13" borderId="18" xfId="1" applyFill="1" applyBorder="1" applyAlignment="1">
      <alignment horizontal="center"/>
    </xf>
    <xf numFmtId="0" fontId="5" fillId="13" borderId="59" xfId="1" applyFill="1" applyBorder="1" applyAlignment="1">
      <alignment horizontal="center"/>
    </xf>
    <xf numFmtId="0" fontId="5" fillId="0" borderId="64" xfId="1" applyBorder="1" applyAlignment="1">
      <alignment horizontal="center"/>
    </xf>
    <xf numFmtId="0" fontId="5" fillId="0" borderId="65" xfId="1" applyBorder="1" applyAlignment="1">
      <alignment horizontal="center"/>
    </xf>
    <xf numFmtId="0" fontId="5" fillId="0" borderId="66" xfId="1" applyBorder="1" applyAlignment="1">
      <alignment horizontal="center"/>
    </xf>
    <xf numFmtId="0" fontId="5" fillId="0" borderId="5" xfId="1" applyBorder="1" applyAlignment="1">
      <alignment horizontal="center"/>
    </xf>
    <xf numFmtId="0" fontId="5" fillId="0" borderId="18" xfId="1" applyBorder="1" applyAlignment="1">
      <alignment horizontal="center"/>
    </xf>
    <xf numFmtId="0" fontId="5" fillId="0" borderId="19" xfId="1" applyBorder="1" applyAlignment="1">
      <alignment horizontal="center"/>
    </xf>
    <xf numFmtId="0" fontId="13" fillId="4" borderId="46" xfId="1" applyFont="1" applyFill="1" applyBorder="1" applyAlignment="1">
      <alignment horizontal="center" vertical="center" wrapText="1"/>
    </xf>
    <xf numFmtId="0" fontId="13" fillId="4" borderId="47" xfId="1" applyFont="1" applyFill="1" applyBorder="1" applyAlignment="1">
      <alignment horizontal="center" vertical="center" wrapText="1"/>
    </xf>
    <xf numFmtId="0" fontId="13" fillId="4" borderId="16" xfId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18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16" fillId="0" borderId="61" xfId="0" applyFont="1" applyBorder="1" applyAlignment="1">
      <alignment horizontal="center" vertical="center" wrapText="1"/>
    </xf>
    <xf numFmtId="0" fontId="16" fillId="0" borderId="62" xfId="0" applyFont="1" applyBorder="1" applyAlignment="1">
      <alignment horizontal="center" vertical="center" wrapText="1"/>
    </xf>
    <xf numFmtId="0" fontId="0" fillId="19" borderId="63" xfId="0" applyFill="1" applyBorder="1"/>
    <xf numFmtId="0" fontId="0" fillId="19" borderId="43" xfId="0" applyFill="1" applyBorder="1"/>
    <xf numFmtId="0" fontId="0" fillId="0" borderId="43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3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58" fillId="24" borderId="0" xfId="0" applyFont="1" applyFill="1" applyAlignment="1">
      <alignment horizontal="center"/>
    </xf>
  </cellXfs>
  <cellStyles count="4">
    <cellStyle name="Excel Built-in Normal" xfId="1" xr:uid="{A96992B9-9BF0-49FA-9C9B-2FADA8732A5C}"/>
    <cellStyle name="Hyperlink" xfId="3" xr:uid="{36CB710D-50D5-42D4-9541-90C236C55D4D}"/>
    <cellStyle name="Normale" xfId="0" builtinId="0"/>
    <cellStyle name="Normale 2" xfId="2" xr:uid="{7DD7675D-D3EB-4511-B6C5-0C2849D575EC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0</xdr:row>
      <xdr:rowOff>400050</xdr:rowOff>
    </xdr:from>
    <xdr:to>
      <xdr:col>3</xdr:col>
      <xdr:colOff>152400</xdr:colOff>
      <xdr:row>0</xdr:row>
      <xdr:rowOff>1733550</xdr:rowOff>
    </xdr:to>
    <xdr:pic>
      <xdr:nvPicPr>
        <xdr:cNvPr id="2" name="Immagine 8">
          <a:extLst>
            <a:ext uri="{FF2B5EF4-FFF2-40B4-BE49-F238E27FC236}">
              <a16:creationId xmlns:a16="http://schemas.microsoft.com/office/drawing/2014/main" id="{151DB88B-2406-4413-95A9-377C74CDB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" y="396240"/>
          <a:ext cx="2413635" cy="1333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NADIA CANONICO" id="{E4D52B98-66E7-48A6-A708-C74256ED8DF5}" userId="S::P024361@staff.univpm.it::7e541b85-b711-4931-a086-9fcf118328c4" providerId="AD"/>
</personList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T7" dT="2026-05-15T11:37:21.03" personId="{E4D52B98-66E7-48A6-A708-C74256ED8DF5}" id="{E36BF901-CAAE-4F85-999A-ED261DDCCA81}">
    <text xml:space="preserve">No Emir Savas + Celik Deniz
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845F9-BDF3-4EFB-9EAF-ED79C3BB2D92}">
  <dimension ref="A1:B68"/>
  <sheetViews>
    <sheetView workbookViewId="0">
      <selection activeCell="E31" sqref="E31"/>
    </sheetView>
  </sheetViews>
  <sheetFormatPr defaultRowHeight="14.4" x14ac:dyDescent="0.3"/>
  <cols>
    <col min="1" max="1" width="14.33203125" customWidth="1"/>
  </cols>
  <sheetData>
    <row r="1" spans="1:2" x14ac:dyDescent="0.3">
      <c r="A1" s="353" t="s">
        <v>0</v>
      </c>
      <c r="B1" s="353" t="s">
        <v>1</v>
      </c>
    </row>
    <row r="2" spans="1:2" x14ac:dyDescent="0.3">
      <c r="A2" s="354">
        <v>1115818</v>
      </c>
      <c r="B2" s="389">
        <v>1</v>
      </c>
    </row>
    <row r="3" spans="1:2" x14ac:dyDescent="0.3">
      <c r="A3" s="355">
        <v>1120255</v>
      </c>
      <c r="B3" s="355">
        <v>1</v>
      </c>
    </row>
    <row r="4" spans="1:2" x14ac:dyDescent="0.3">
      <c r="A4" s="355">
        <v>1119531</v>
      </c>
      <c r="B4" s="355">
        <v>1</v>
      </c>
    </row>
    <row r="5" spans="1:2" x14ac:dyDescent="0.3">
      <c r="A5" s="354">
        <v>1119149</v>
      </c>
      <c r="B5" s="354">
        <v>2</v>
      </c>
    </row>
    <row r="6" spans="1:2" x14ac:dyDescent="0.3">
      <c r="A6" s="355">
        <v>1119162</v>
      </c>
      <c r="B6" s="355">
        <v>2</v>
      </c>
    </row>
    <row r="7" spans="1:2" x14ac:dyDescent="0.3">
      <c r="A7" s="355">
        <v>1119242</v>
      </c>
      <c r="B7" s="355">
        <v>2</v>
      </c>
    </row>
    <row r="8" spans="1:2" x14ac:dyDescent="0.3">
      <c r="A8" s="355">
        <v>1119266</v>
      </c>
      <c r="B8" s="355">
        <v>3</v>
      </c>
    </row>
    <row r="9" spans="1:2" x14ac:dyDescent="0.3">
      <c r="A9" s="355">
        <v>1120513</v>
      </c>
      <c r="B9" s="355">
        <v>3</v>
      </c>
    </row>
    <row r="10" spans="1:2" x14ac:dyDescent="0.3">
      <c r="A10" s="355">
        <v>1119138</v>
      </c>
      <c r="B10" s="355">
        <v>3</v>
      </c>
    </row>
    <row r="11" spans="1:2" x14ac:dyDescent="0.3">
      <c r="A11" s="355">
        <v>1119183</v>
      </c>
      <c r="B11" s="355">
        <v>4</v>
      </c>
    </row>
    <row r="12" spans="1:2" x14ac:dyDescent="0.3">
      <c r="A12" s="355">
        <v>1114622</v>
      </c>
      <c r="B12" s="355">
        <v>4</v>
      </c>
    </row>
    <row r="13" spans="1:2" x14ac:dyDescent="0.3">
      <c r="A13" s="355">
        <v>1119251</v>
      </c>
      <c r="B13" s="355">
        <v>4</v>
      </c>
    </row>
    <row r="14" spans="1:2" x14ac:dyDescent="0.3">
      <c r="A14" s="355">
        <v>1119530</v>
      </c>
      <c r="B14" s="355">
        <v>4</v>
      </c>
    </row>
    <row r="15" spans="1:2" x14ac:dyDescent="0.3">
      <c r="A15" s="355">
        <v>1119452</v>
      </c>
      <c r="B15" s="355">
        <v>5</v>
      </c>
    </row>
    <row r="16" spans="1:2" x14ac:dyDescent="0.3">
      <c r="A16" s="355">
        <v>1120241</v>
      </c>
      <c r="B16" s="355">
        <v>5</v>
      </c>
    </row>
    <row r="17" spans="1:2" x14ac:dyDescent="0.3">
      <c r="A17" s="355">
        <v>1114600</v>
      </c>
      <c r="B17" s="355">
        <v>5</v>
      </c>
    </row>
    <row r="18" spans="1:2" x14ac:dyDescent="0.3">
      <c r="A18" s="355">
        <v>1119732</v>
      </c>
      <c r="B18" s="355">
        <v>6</v>
      </c>
    </row>
    <row r="19" spans="1:2" x14ac:dyDescent="0.3">
      <c r="A19" s="355">
        <v>1119902</v>
      </c>
      <c r="B19" s="355">
        <v>6</v>
      </c>
    </row>
    <row r="20" spans="1:2" x14ac:dyDescent="0.3">
      <c r="A20" s="355">
        <v>1119256</v>
      </c>
      <c r="B20" s="355">
        <v>6</v>
      </c>
    </row>
    <row r="21" spans="1:2" x14ac:dyDescent="0.3">
      <c r="A21" s="355">
        <v>1119128</v>
      </c>
      <c r="B21" s="355">
        <v>7</v>
      </c>
    </row>
    <row r="22" spans="1:2" x14ac:dyDescent="0.3">
      <c r="A22" s="355">
        <v>1114389</v>
      </c>
      <c r="B22" s="355">
        <v>7</v>
      </c>
    </row>
    <row r="23" spans="1:2" x14ac:dyDescent="0.3">
      <c r="A23" s="355">
        <v>1119437</v>
      </c>
      <c r="B23" s="355">
        <v>7</v>
      </c>
    </row>
    <row r="24" spans="1:2" x14ac:dyDescent="0.3">
      <c r="A24" s="355">
        <v>1119881</v>
      </c>
      <c r="B24" s="355">
        <v>8</v>
      </c>
    </row>
    <row r="25" spans="1:2" x14ac:dyDescent="0.3">
      <c r="A25" s="355">
        <v>1112067</v>
      </c>
      <c r="B25" s="355">
        <v>8</v>
      </c>
    </row>
    <row r="26" spans="1:2" x14ac:dyDescent="0.3">
      <c r="A26" s="355">
        <v>1120475</v>
      </c>
      <c r="B26" s="355">
        <v>8</v>
      </c>
    </row>
    <row r="27" spans="1:2" x14ac:dyDescent="0.3">
      <c r="A27" s="355">
        <v>1119446</v>
      </c>
      <c r="B27" s="355">
        <v>9</v>
      </c>
    </row>
    <row r="28" spans="1:2" x14ac:dyDescent="0.3">
      <c r="A28" s="355">
        <v>1114597</v>
      </c>
      <c r="B28" s="355">
        <v>9</v>
      </c>
    </row>
    <row r="29" spans="1:2" x14ac:dyDescent="0.3">
      <c r="A29" s="355">
        <v>1120574</v>
      </c>
      <c r="B29" s="355">
        <v>9</v>
      </c>
    </row>
    <row r="30" spans="1:2" x14ac:dyDescent="0.3">
      <c r="A30" s="355">
        <v>1119201</v>
      </c>
      <c r="B30" s="355">
        <v>10</v>
      </c>
    </row>
    <row r="31" spans="1:2" x14ac:dyDescent="0.3">
      <c r="A31" s="355">
        <v>1119152</v>
      </c>
      <c r="B31" s="355">
        <v>10</v>
      </c>
    </row>
    <row r="32" spans="1:2" x14ac:dyDescent="0.3">
      <c r="A32" s="355">
        <v>1119123</v>
      </c>
      <c r="B32" s="355">
        <v>10</v>
      </c>
    </row>
    <row r="33" spans="1:2" x14ac:dyDescent="0.3">
      <c r="A33" s="355">
        <v>1119182</v>
      </c>
      <c r="B33" s="355">
        <v>11</v>
      </c>
    </row>
    <row r="34" spans="1:2" x14ac:dyDescent="0.3">
      <c r="A34" s="355">
        <v>1119206</v>
      </c>
      <c r="B34" s="355">
        <v>11</v>
      </c>
    </row>
    <row r="35" spans="1:2" x14ac:dyDescent="0.3">
      <c r="A35" s="355">
        <v>1119177</v>
      </c>
      <c r="B35" s="355">
        <v>11</v>
      </c>
    </row>
    <row r="36" spans="1:2" x14ac:dyDescent="0.3">
      <c r="A36" s="381">
        <v>1119218</v>
      </c>
      <c r="B36" s="355">
        <v>12</v>
      </c>
    </row>
    <row r="37" spans="1:2" x14ac:dyDescent="0.3">
      <c r="A37" s="381">
        <v>1119330</v>
      </c>
      <c r="B37" s="355">
        <v>12</v>
      </c>
    </row>
    <row r="38" spans="1:2" x14ac:dyDescent="0.3">
      <c r="A38" s="381">
        <v>1119211</v>
      </c>
      <c r="B38" s="355">
        <v>12</v>
      </c>
    </row>
    <row r="39" spans="1:2" x14ac:dyDescent="0.3">
      <c r="A39" s="381">
        <v>1119255</v>
      </c>
      <c r="B39" s="355">
        <v>13</v>
      </c>
    </row>
    <row r="40" spans="1:2" x14ac:dyDescent="0.3">
      <c r="A40" s="381">
        <v>1119219</v>
      </c>
      <c r="B40" s="355">
        <v>13</v>
      </c>
    </row>
    <row r="41" spans="1:2" x14ac:dyDescent="0.3">
      <c r="A41" s="381">
        <v>1119252</v>
      </c>
      <c r="B41" s="355">
        <v>13</v>
      </c>
    </row>
    <row r="42" spans="1:2" x14ac:dyDescent="0.3">
      <c r="A42" s="381">
        <v>1119506</v>
      </c>
      <c r="B42" s="355">
        <v>14</v>
      </c>
    </row>
    <row r="43" spans="1:2" x14ac:dyDescent="0.3">
      <c r="A43" s="381">
        <v>1119244</v>
      </c>
      <c r="B43" s="355">
        <v>14</v>
      </c>
    </row>
    <row r="44" spans="1:2" x14ac:dyDescent="0.3">
      <c r="A44" s="381">
        <v>1119240</v>
      </c>
      <c r="B44" s="355">
        <v>14</v>
      </c>
    </row>
    <row r="45" spans="1:2" x14ac:dyDescent="0.3">
      <c r="A45" s="381">
        <v>1119243</v>
      </c>
      <c r="B45" s="355">
        <v>15</v>
      </c>
    </row>
    <row r="46" spans="1:2" x14ac:dyDescent="0.3">
      <c r="A46" s="381">
        <v>1119238</v>
      </c>
      <c r="B46" s="355">
        <v>15</v>
      </c>
    </row>
    <row r="47" spans="1:2" x14ac:dyDescent="0.3">
      <c r="A47" s="381">
        <v>1119258</v>
      </c>
      <c r="B47" s="355">
        <v>15</v>
      </c>
    </row>
    <row r="48" spans="1:2" x14ac:dyDescent="0.3">
      <c r="A48" s="355">
        <v>1119235</v>
      </c>
      <c r="B48" s="355">
        <v>16</v>
      </c>
    </row>
    <row r="49" spans="1:2" x14ac:dyDescent="0.3">
      <c r="A49" s="381">
        <v>1119205</v>
      </c>
      <c r="B49" s="355">
        <v>16</v>
      </c>
    </row>
    <row r="50" spans="1:2" x14ac:dyDescent="0.3">
      <c r="A50" s="355">
        <v>1119309</v>
      </c>
      <c r="B50" s="355">
        <v>16</v>
      </c>
    </row>
    <row r="51" spans="1:2" x14ac:dyDescent="0.3">
      <c r="A51" s="381">
        <v>1119221</v>
      </c>
      <c r="B51" s="355">
        <v>17</v>
      </c>
    </row>
    <row r="52" spans="1:2" x14ac:dyDescent="0.3">
      <c r="A52" s="381">
        <v>1119220</v>
      </c>
      <c r="B52" s="355">
        <v>17</v>
      </c>
    </row>
    <row r="53" spans="1:2" x14ac:dyDescent="0.3">
      <c r="A53" s="381">
        <v>1119283</v>
      </c>
      <c r="B53" s="355">
        <v>17</v>
      </c>
    </row>
    <row r="54" spans="1:2" x14ac:dyDescent="0.3">
      <c r="A54" s="381">
        <v>1119245</v>
      </c>
      <c r="B54" s="355">
        <v>18</v>
      </c>
    </row>
    <row r="55" spans="1:2" x14ac:dyDescent="0.3">
      <c r="A55" s="381">
        <v>1119215</v>
      </c>
      <c r="B55" s="355">
        <v>18</v>
      </c>
    </row>
    <row r="56" spans="1:2" x14ac:dyDescent="0.3">
      <c r="A56" s="355">
        <v>1120448</v>
      </c>
      <c r="B56" s="355">
        <v>18</v>
      </c>
    </row>
    <row r="57" spans="1:2" x14ac:dyDescent="0.3">
      <c r="A57" s="355">
        <v>1120339</v>
      </c>
      <c r="B57" s="355">
        <v>19</v>
      </c>
    </row>
    <row r="58" spans="1:2" x14ac:dyDescent="0.3">
      <c r="A58" s="381">
        <v>1119248</v>
      </c>
      <c r="B58" s="355">
        <v>19</v>
      </c>
    </row>
    <row r="59" spans="1:2" x14ac:dyDescent="0.3">
      <c r="A59" s="355">
        <v>1119249</v>
      </c>
      <c r="B59" s="355">
        <v>19</v>
      </c>
    </row>
    <row r="60" spans="1:2" x14ac:dyDescent="0.3">
      <c r="A60" s="381">
        <v>1119154</v>
      </c>
      <c r="B60" s="355">
        <v>20</v>
      </c>
    </row>
    <row r="61" spans="1:2" x14ac:dyDescent="0.3">
      <c r="A61" s="381">
        <v>1119222</v>
      </c>
      <c r="B61" s="355">
        <v>20</v>
      </c>
    </row>
    <row r="62" spans="1:2" x14ac:dyDescent="0.3">
      <c r="A62" s="381">
        <v>1119247</v>
      </c>
      <c r="B62" s="355">
        <v>20</v>
      </c>
    </row>
    <row r="63" spans="1:2" x14ac:dyDescent="0.3">
      <c r="A63" s="381">
        <v>1119352</v>
      </c>
      <c r="B63" s="355">
        <v>21</v>
      </c>
    </row>
    <row r="64" spans="1:2" x14ac:dyDescent="0.3">
      <c r="A64" s="381">
        <v>1119254</v>
      </c>
      <c r="B64" s="355">
        <v>21</v>
      </c>
    </row>
    <row r="65" spans="1:2" x14ac:dyDescent="0.3">
      <c r="A65" s="355">
        <v>1119305</v>
      </c>
      <c r="B65" s="355">
        <v>22</v>
      </c>
    </row>
    <row r="66" spans="1:2" x14ac:dyDescent="0.3">
      <c r="A66" s="381">
        <v>1119257</v>
      </c>
      <c r="B66" s="355">
        <v>22</v>
      </c>
    </row>
    <row r="67" spans="1:2" x14ac:dyDescent="0.3">
      <c r="A67" s="381">
        <v>1119265</v>
      </c>
      <c r="B67" s="355">
        <v>22</v>
      </c>
    </row>
    <row r="68" spans="1:2" x14ac:dyDescent="0.3">
      <c r="A68" s="381">
        <v>1120563</v>
      </c>
      <c r="B68" s="355" t="s">
        <v>2</v>
      </c>
    </row>
  </sheetData>
  <autoFilter ref="A1:B68" xr:uid="{8F4845F9-BDF3-4EFB-9EAF-ED79C3BB2D92}">
    <sortState xmlns:xlrd2="http://schemas.microsoft.com/office/spreadsheetml/2017/richdata2" ref="A2:B68">
      <sortCondition ref="B1:B68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C74BE-94F8-4F16-801D-CD5252EAB5A5}">
  <dimension ref="A1:FJ1048410"/>
  <sheetViews>
    <sheetView topLeftCell="AY1" zoomScale="60" zoomScaleNormal="60" workbookViewId="0">
      <selection activeCell="E25" sqref="E1:BK1048576"/>
    </sheetView>
  </sheetViews>
  <sheetFormatPr defaultColWidth="9.109375" defaultRowHeight="26.25" customHeight="1" x14ac:dyDescent="0.5"/>
  <cols>
    <col min="1" max="1" width="15" style="116" customWidth="1"/>
    <col min="2" max="2" width="24.6640625" style="118" customWidth="1"/>
    <col min="3" max="3" width="9.109375" style="120" customWidth="1"/>
    <col min="4" max="4" width="9.109375" style="117" customWidth="1"/>
    <col min="5" max="5" width="9.109375" style="112" customWidth="1"/>
    <col min="6" max="6" width="13" style="42" customWidth="1"/>
    <col min="7" max="9" width="8" style="42" customWidth="1"/>
    <col min="10" max="18" width="7.109375" style="42" customWidth="1"/>
    <col min="19" max="19" width="11.33203125" style="42" customWidth="1"/>
    <col min="20" max="20" width="13" style="113" customWidth="1"/>
    <col min="21" max="23" width="9.109375" style="115" customWidth="1"/>
    <col min="24" max="28" width="13" style="115" customWidth="1"/>
    <col min="29" max="29" width="29.6640625" style="115" customWidth="1"/>
    <col min="30" max="36" width="13" style="115" customWidth="1"/>
    <col min="37" max="37" width="3.44140625" style="115" customWidth="1"/>
    <col min="38" max="48" width="10" style="115" customWidth="1"/>
    <col min="49" max="49" width="10.77734375" style="115" customWidth="1"/>
    <col min="50" max="50" width="12.33203125" style="115" customWidth="1"/>
    <col min="51" max="51" width="10.33203125" style="115" customWidth="1"/>
    <col min="52" max="52" width="9.88671875" style="115" customWidth="1"/>
    <col min="53" max="53" width="12.109375" style="115" customWidth="1"/>
    <col min="54" max="61" width="6.5546875" style="115" customWidth="1"/>
    <col min="62" max="62" width="9.109375" style="113" customWidth="1"/>
    <col min="63" max="70" width="9.109375" style="115" customWidth="1"/>
    <col min="71" max="71" width="9.109375" style="114" customWidth="1"/>
    <col min="72" max="72" width="28.44140625" style="12" customWidth="1"/>
    <col min="73" max="73" width="25.109375" style="12" customWidth="1"/>
    <col min="74" max="74" width="35.5546875" style="12" customWidth="1"/>
    <col min="75" max="75" width="9.109375" style="9" customWidth="1"/>
    <col min="76" max="76" width="9.109375" style="10" customWidth="1"/>
    <col min="77" max="88" width="9.109375" style="11" customWidth="1"/>
    <col min="89" max="138" width="9.109375" style="11"/>
    <col min="139" max="143" width="9.109375" style="12"/>
    <col min="144" max="144" width="9.109375" style="13"/>
    <col min="145" max="146" width="9.109375" style="14"/>
    <col min="147" max="16384" width="9.109375" style="15"/>
  </cols>
  <sheetData>
    <row r="1" spans="1:166" ht="117.6" customHeight="1" x14ac:dyDescent="0.3">
      <c r="A1" s="422"/>
      <c r="B1" s="423"/>
      <c r="C1" s="423"/>
      <c r="D1" s="424"/>
      <c r="E1" s="1"/>
      <c r="F1" s="428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429"/>
      <c r="S1" s="430"/>
      <c r="T1" s="3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3"/>
      <c r="BK1" s="4"/>
      <c r="BL1" s="4"/>
      <c r="BM1" s="4"/>
      <c r="BN1" s="4"/>
      <c r="BO1" s="4"/>
      <c r="BP1" s="4"/>
      <c r="BQ1" s="7"/>
      <c r="BR1" s="7"/>
      <c r="BS1" s="8"/>
      <c r="BT1" s="2"/>
      <c r="BU1" s="2"/>
      <c r="BV1" s="2"/>
      <c r="EN1" s="188"/>
      <c r="EO1" s="189"/>
      <c r="EP1" s="189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  <c r="FG1" s="190"/>
      <c r="FH1" s="190"/>
      <c r="FI1" s="190"/>
      <c r="FJ1" s="190"/>
    </row>
    <row r="2" spans="1:166" ht="372.6" customHeight="1" x14ac:dyDescent="0.3">
      <c r="A2" s="16"/>
      <c r="B2" s="17"/>
      <c r="C2" s="17"/>
      <c r="D2" s="18" t="s">
        <v>3</v>
      </c>
      <c r="E2" s="19"/>
      <c r="F2" s="397" t="s">
        <v>4</v>
      </c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20"/>
      <c r="U2" s="425" t="s">
        <v>5</v>
      </c>
      <c r="V2" s="426"/>
      <c r="W2" s="426"/>
      <c r="X2" s="426"/>
      <c r="Y2" s="426"/>
      <c r="Z2" s="426"/>
      <c r="AA2" s="426"/>
      <c r="AB2" s="426"/>
      <c r="AC2" s="426"/>
      <c r="AD2" s="426"/>
      <c r="AE2" s="426"/>
      <c r="AF2" s="426"/>
      <c r="AG2" s="426"/>
      <c r="AH2" s="426"/>
      <c r="AI2" s="426"/>
      <c r="AJ2" s="427"/>
      <c r="AK2" s="20"/>
      <c r="AL2" s="410" t="s">
        <v>6</v>
      </c>
      <c r="AM2" s="411"/>
      <c r="AN2" s="411"/>
      <c r="AO2" s="411"/>
      <c r="AP2" s="411"/>
      <c r="AQ2" s="411"/>
      <c r="AR2" s="411"/>
      <c r="AS2" s="411"/>
      <c r="AT2" s="411"/>
      <c r="AU2" s="411"/>
      <c r="AV2" s="411"/>
      <c r="AW2" s="411"/>
      <c r="AX2" s="411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20"/>
      <c r="BK2" s="392" t="s">
        <v>7</v>
      </c>
      <c r="BL2" s="393"/>
      <c r="BM2" s="393"/>
      <c r="BN2" s="393"/>
      <c r="BO2" s="393"/>
      <c r="BP2" s="393"/>
      <c r="BQ2" s="393"/>
      <c r="BR2" s="393"/>
      <c r="BS2" s="394"/>
      <c r="BT2" s="402" t="s">
        <v>8</v>
      </c>
      <c r="BU2" s="403"/>
      <c r="BV2" s="404"/>
      <c r="BW2" s="21"/>
      <c r="BX2" s="22"/>
      <c r="BY2" s="23"/>
      <c r="BZ2" s="23"/>
      <c r="CA2" s="23"/>
      <c r="CB2" s="23"/>
      <c r="CC2" s="23"/>
      <c r="CD2" s="23"/>
      <c r="CE2" s="23"/>
      <c r="CF2" s="23"/>
      <c r="CG2" s="23"/>
      <c r="EN2" s="188"/>
      <c r="EO2" s="189"/>
      <c r="EP2" s="189"/>
      <c r="EQ2" s="190"/>
      <c r="ER2" s="190"/>
      <c r="ES2" s="190"/>
      <c r="ET2" s="190"/>
      <c r="EU2" s="190"/>
      <c r="EV2" s="190"/>
      <c r="EW2" s="190"/>
      <c r="EX2" s="190"/>
      <c r="EY2" s="190"/>
      <c r="EZ2" s="190"/>
      <c r="FA2" s="190"/>
      <c r="FB2" s="190"/>
      <c r="FC2" s="190"/>
      <c r="FD2" s="190"/>
      <c r="FE2" s="190"/>
      <c r="FF2" s="190"/>
      <c r="FG2" s="190"/>
      <c r="FH2" s="190"/>
      <c r="FI2" s="190"/>
      <c r="FJ2" s="190"/>
    </row>
    <row r="3" spans="1:166" ht="96" customHeight="1" x14ac:dyDescent="0.3">
      <c r="A3" s="24"/>
      <c r="B3" s="25"/>
      <c r="C3" s="25"/>
      <c r="D3" s="18" t="s">
        <v>9</v>
      </c>
      <c r="E3" s="19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7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9"/>
      <c r="AL3" s="395"/>
      <c r="AM3" s="396"/>
      <c r="AN3" s="396"/>
      <c r="AO3" s="396"/>
      <c r="AP3" s="396"/>
      <c r="AQ3" s="396"/>
      <c r="AR3" s="396"/>
      <c r="AS3" s="396"/>
      <c r="AT3" s="396"/>
      <c r="AU3" s="396"/>
      <c r="AV3" s="396"/>
      <c r="AW3" s="396"/>
      <c r="AX3" s="396"/>
      <c r="AY3" s="396"/>
      <c r="AZ3" s="396"/>
      <c r="BA3" s="396"/>
      <c r="BB3" s="396"/>
      <c r="BC3" s="396"/>
      <c r="BD3" s="396"/>
      <c r="BE3" s="396"/>
      <c r="BF3" s="396"/>
      <c r="BG3" s="396"/>
      <c r="BH3" s="396"/>
      <c r="BI3" s="396"/>
      <c r="BJ3" s="27"/>
      <c r="BK3" s="153"/>
      <c r="BL3" s="154"/>
      <c r="BM3" s="154"/>
      <c r="BN3" s="154"/>
      <c r="BO3" s="154"/>
      <c r="BP3" s="154"/>
      <c r="BQ3" s="155"/>
      <c r="BR3" s="155"/>
      <c r="BS3" s="155"/>
      <c r="BT3" s="412" t="s">
        <v>10</v>
      </c>
      <c r="BU3" s="413"/>
      <c r="BV3" s="413"/>
      <c r="BW3" s="30"/>
      <c r="EN3" s="12"/>
      <c r="EO3" s="188"/>
      <c r="EP3" s="189"/>
      <c r="EQ3" s="189"/>
      <c r="ER3" s="190"/>
      <c r="ES3" s="190"/>
      <c r="ET3" s="190"/>
      <c r="EU3" s="190"/>
      <c r="EV3" s="190"/>
      <c r="EW3" s="190"/>
      <c r="EX3" s="190"/>
      <c r="EY3" s="190"/>
      <c r="EZ3" s="190"/>
      <c r="FA3" s="190"/>
      <c r="FB3" s="190"/>
      <c r="FC3" s="190"/>
      <c r="FD3" s="190"/>
      <c r="FE3" s="190"/>
      <c r="FF3" s="190"/>
      <c r="FG3" s="190"/>
      <c r="FH3" s="190"/>
      <c r="FI3" s="190"/>
      <c r="FJ3" s="190"/>
    </row>
    <row r="4" spans="1:166" ht="255" customHeight="1" x14ac:dyDescent="0.3">
      <c r="A4" s="310" t="s">
        <v>11</v>
      </c>
      <c r="B4" s="311"/>
      <c r="C4" s="311"/>
      <c r="D4" s="312"/>
      <c r="E4" s="313"/>
      <c r="F4" s="431" t="s">
        <v>12</v>
      </c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432"/>
      <c r="R4" s="432"/>
      <c r="S4" s="432"/>
      <c r="T4" s="31"/>
      <c r="U4" s="433" t="s">
        <v>13</v>
      </c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5"/>
      <c r="AK4" s="314"/>
      <c r="AL4" s="408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W4" s="409"/>
      <c r="AX4" s="409"/>
      <c r="AY4" s="409"/>
      <c r="AZ4" s="409"/>
      <c r="BA4" s="409"/>
      <c r="BB4" s="409"/>
      <c r="BC4" s="409"/>
      <c r="BD4" s="409"/>
      <c r="BE4" s="409"/>
      <c r="BF4" s="409"/>
      <c r="BG4" s="409"/>
      <c r="BH4" s="409"/>
      <c r="BI4" s="409"/>
      <c r="BJ4" s="314"/>
      <c r="BK4" s="405" t="s">
        <v>14</v>
      </c>
      <c r="BL4" s="406"/>
      <c r="BM4" s="406"/>
      <c r="BN4" s="406"/>
      <c r="BO4" s="406"/>
      <c r="BP4" s="406"/>
      <c r="BQ4" s="406"/>
      <c r="BR4" s="406"/>
      <c r="BS4" s="407"/>
      <c r="BT4" s="315" t="s">
        <v>15</v>
      </c>
      <c r="BU4" s="316" t="s">
        <v>16</v>
      </c>
      <c r="BV4" s="316" t="s">
        <v>17</v>
      </c>
      <c r="BW4" s="30"/>
      <c r="BX4" s="32" t="s">
        <v>18</v>
      </c>
      <c r="BY4" s="202">
        <v>1</v>
      </c>
      <c r="BZ4" s="202">
        <v>2</v>
      </c>
      <c r="CA4" s="202">
        <v>3</v>
      </c>
      <c r="CB4" s="33">
        <v>4</v>
      </c>
      <c r="CC4" s="33">
        <v>5</v>
      </c>
      <c r="CD4" s="33">
        <v>6</v>
      </c>
      <c r="CE4" s="33">
        <v>7</v>
      </c>
      <c r="CF4" s="33">
        <v>8</v>
      </c>
      <c r="CG4" s="33">
        <v>9</v>
      </c>
      <c r="CH4" s="33">
        <v>10</v>
      </c>
      <c r="CI4" s="33">
        <v>11</v>
      </c>
      <c r="CJ4" s="33">
        <v>12</v>
      </c>
      <c r="CK4" s="33">
        <v>13</v>
      </c>
      <c r="CL4" s="33">
        <v>14</v>
      </c>
      <c r="CM4" s="33">
        <v>15</v>
      </c>
      <c r="CN4" s="33">
        <v>16</v>
      </c>
      <c r="CO4" s="33">
        <v>17</v>
      </c>
      <c r="CP4" s="33">
        <v>18</v>
      </c>
      <c r="CQ4" s="33">
        <v>19</v>
      </c>
      <c r="CR4" s="33">
        <v>20</v>
      </c>
      <c r="CS4" s="33">
        <v>21</v>
      </c>
      <c r="CT4" s="33">
        <v>22</v>
      </c>
      <c r="CU4" s="33">
        <v>23</v>
      </c>
      <c r="CV4" s="33">
        <v>24</v>
      </c>
      <c r="CW4" s="33">
        <v>25</v>
      </c>
      <c r="CX4" s="33">
        <v>26</v>
      </c>
      <c r="CY4" s="33">
        <v>27</v>
      </c>
      <c r="CZ4" s="33">
        <v>28</v>
      </c>
      <c r="DA4" s="33">
        <v>29</v>
      </c>
      <c r="DB4" s="33">
        <v>30</v>
      </c>
      <c r="DC4" s="33">
        <v>31</v>
      </c>
      <c r="DD4" s="33">
        <v>32</v>
      </c>
      <c r="DE4" s="33">
        <v>33</v>
      </c>
      <c r="DF4" s="33">
        <v>34</v>
      </c>
      <c r="DG4" s="33">
        <v>35</v>
      </c>
      <c r="DH4" s="33">
        <v>36</v>
      </c>
      <c r="DI4" s="33">
        <v>37</v>
      </c>
      <c r="DJ4" s="33">
        <v>38</v>
      </c>
      <c r="DK4" s="33">
        <v>39</v>
      </c>
      <c r="DL4" s="33">
        <v>40</v>
      </c>
      <c r="DM4" s="33">
        <v>41</v>
      </c>
      <c r="DN4" s="34">
        <v>42</v>
      </c>
      <c r="DO4" s="35">
        <v>43</v>
      </c>
      <c r="DP4" s="35">
        <v>44</v>
      </c>
      <c r="DQ4" s="35">
        <v>45</v>
      </c>
      <c r="DR4" s="35">
        <v>46</v>
      </c>
      <c r="DS4" s="35">
        <v>47</v>
      </c>
      <c r="DT4" s="35">
        <v>48</v>
      </c>
      <c r="DU4" s="35">
        <v>49</v>
      </c>
      <c r="DV4" s="35">
        <v>50</v>
      </c>
      <c r="DW4" s="35">
        <v>51</v>
      </c>
      <c r="DX4" s="35">
        <v>52</v>
      </c>
      <c r="DY4" s="35">
        <v>53</v>
      </c>
      <c r="DZ4" s="35">
        <v>54</v>
      </c>
      <c r="EA4" s="35">
        <v>55</v>
      </c>
      <c r="EB4" s="35">
        <v>56</v>
      </c>
      <c r="EC4" s="35">
        <v>57</v>
      </c>
      <c r="ED4" s="35">
        <v>58</v>
      </c>
      <c r="EE4" s="35">
        <v>59</v>
      </c>
      <c r="EF4" s="35">
        <v>60</v>
      </c>
      <c r="EG4" s="35">
        <v>61</v>
      </c>
      <c r="EH4" s="35">
        <v>62</v>
      </c>
      <c r="EI4" s="35">
        <v>63</v>
      </c>
      <c r="EJ4" s="35">
        <v>64</v>
      </c>
      <c r="EK4" s="35">
        <v>65</v>
      </c>
      <c r="EL4" s="35">
        <v>66</v>
      </c>
      <c r="EM4" s="35">
        <v>67</v>
      </c>
      <c r="EN4" s="35">
        <v>68</v>
      </c>
      <c r="EO4" s="35">
        <v>69</v>
      </c>
      <c r="EP4" s="189"/>
      <c r="EQ4" s="190"/>
      <c r="ER4" s="190"/>
      <c r="ES4" s="190"/>
      <c r="ET4" s="190"/>
      <c r="EU4" s="190"/>
      <c r="EV4" s="190"/>
      <c r="EW4" s="190"/>
      <c r="EX4" s="190"/>
      <c r="EY4" s="190"/>
      <c r="EZ4" s="190"/>
      <c r="FA4" s="190"/>
      <c r="FB4" s="190"/>
      <c r="FC4" s="190"/>
      <c r="FD4" s="190"/>
      <c r="FE4" s="190"/>
      <c r="FF4" s="190"/>
      <c r="FG4" s="190"/>
      <c r="FH4" s="190"/>
      <c r="FI4" s="190"/>
      <c r="FJ4" s="190"/>
    </row>
    <row r="5" spans="1:166" s="190" customFormat="1" ht="46.2" customHeight="1" x14ac:dyDescent="0.45">
      <c r="A5" s="360"/>
      <c r="B5" s="370">
        <v>46153</v>
      </c>
      <c r="C5" s="371" t="s">
        <v>19</v>
      </c>
      <c r="D5" s="361"/>
      <c r="E5" s="362"/>
      <c r="F5" s="363"/>
      <c r="G5" s="363"/>
      <c r="H5" s="363"/>
      <c r="I5" s="363"/>
      <c r="J5" s="363"/>
      <c r="K5" s="363"/>
      <c r="L5" s="363"/>
      <c r="M5" s="363"/>
      <c r="N5" s="363"/>
      <c r="O5" s="363"/>
      <c r="P5" s="363"/>
      <c r="Q5" s="363"/>
      <c r="R5" s="363"/>
      <c r="S5" s="363"/>
      <c r="T5" s="31"/>
      <c r="U5" s="364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5"/>
      <c r="AG5" s="365"/>
      <c r="AH5" s="365"/>
      <c r="AI5" s="365"/>
      <c r="AJ5" s="366"/>
      <c r="AK5" s="31"/>
      <c r="AL5" s="367"/>
      <c r="AM5" s="367"/>
      <c r="AN5" s="367"/>
      <c r="AO5" s="367"/>
      <c r="AP5" s="367"/>
      <c r="AQ5" s="367"/>
      <c r="AR5" s="367"/>
      <c r="AS5" s="367"/>
      <c r="AT5" s="367"/>
      <c r="AU5" s="367"/>
      <c r="AV5" s="367"/>
      <c r="AW5" s="367"/>
      <c r="AX5" s="367"/>
      <c r="AY5" s="367"/>
      <c r="AZ5" s="367"/>
      <c r="BA5" s="367"/>
      <c r="BB5" s="367"/>
      <c r="BC5" s="367"/>
      <c r="BD5" s="367"/>
      <c r="BE5" s="367"/>
      <c r="BF5" s="367"/>
      <c r="BG5" s="367"/>
      <c r="BH5" s="367"/>
      <c r="BI5" s="367"/>
      <c r="BJ5" s="31"/>
      <c r="BK5" s="372">
        <v>2</v>
      </c>
      <c r="BL5" s="373">
        <v>3</v>
      </c>
      <c r="BM5" s="373">
        <v>4</v>
      </c>
      <c r="BN5" s="373">
        <v>5</v>
      </c>
      <c r="BO5" s="380" t="s">
        <v>20</v>
      </c>
      <c r="BP5" s="368"/>
      <c r="BQ5" s="368"/>
      <c r="BR5" s="368"/>
      <c r="BS5" s="369"/>
      <c r="BT5" s="315"/>
      <c r="BU5" s="316"/>
      <c r="BV5" s="316"/>
      <c r="BW5" s="30"/>
      <c r="BX5" s="308"/>
      <c r="BY5" s="202"/>
      <c r="BZ5" s="202"/>
      <c r="CA5" s="202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4"/>
      <c r="DO5" s="309"/>
      <c r="DP5" s="309"/>
      <c r="DQ5" s="309"/>
      <c r="DR5" s="309"/>
      <c r="DS5" s="309"/>
      <c r="DT5" s="309"/>
      <c r="DU5" s="309"/>
      <c r="DV5" s="309"/>
      <c r="DW5" s="309"/>
      <c r="DX5" s="309"/>
      <c r="DY5" s="309"/>
      <c r="DZ5" s="309"/>
      <c r="EA5" s="309"/>
      <c r="EB5" s="309"/>
      <c r="EC5" s="309"/>
      <c r="ED5" s="309"/>
      <c r="EE5" s="309"/>
      <c r="EF5" s="309"/>
      <c r="EG5" s="309"/>
      <c r="EH5" s="309"/>
      <c r="EI5" s="309"/>
      <c r="EJ5" s="309"/>
      <c r="EK5" s="309"/>
      <c r="EL5" s="309"/>
      <c r="EM5" s="309"/>
      <c r="EN5" s="309"/>
      <c r="EO5" s="309"/>
      <c r="EP5" s="189"/>
    </row>
    <row r="6" spans="1:166" s="190" customFormat="1" ht="66" customHeight="1" x14ac:dyDescent="0.45">
      <c r="A6" s="320"/>
      <c r="B6" s="328">
        <v>46155</v>
      </c>
      <c r="C6" s="239" t="s">
        <v>21</v>
      </c>
      <c r="D6" s="321"/>
      <c r="E6" s="322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323"/>
      <c r="S6" s="323"/>
      <c r="T6" s="324"/>
      <c r="U6" s="330">
        <v>1</v>
      </c>
      <c r="V6" s="330">
        <v>10</v>
      </c>
      <c r="W6" s="330">
        <v>11</v>
      </c>
      <c r="X6" s="330">
        <v>2</v>
      </c>
      <c r="Y6" s="330">
        <v>3</v>
      </c>
      <c r="Z6" s="330">
        <v>4</v>
      </c>
      <c r="AA6" s="330">
        <v>5</v>
      </c>
      <c r="AB6" s="330">
        <v>6</v>
      </c>
      <c r="AC6" s="330">
        <v>7</v>
      </c>
      <c r="AD6" s="330">
        <v>8</v>
      </c>
      <c r="AE6" s="330">
        <v>9</v>
      </c>
      <c r="AF6" s="325"/>
      <c r="AG6" s="325"/>
      <c r="AH6" s="325"/>
      <c r="AI6" s="325"/>
      <c r="AJ6" s="325"/>
      <c r="AK6" s="324"/>
      <c r="AL6" s="326"/>
      <c r="AM6" s="326"/>
      <c r="AN6" s="326"/>
      <c r="AO6" s="326"/>
      <c r="AP6" s="326"/>
      <c r="AQ6" s="326"/>
      <c r="AR6" s="326"/>
      <c r="AS6" s="326"/>
      <c r="AT6" s="326"/>
      <c r="AU6" s="326"/>
      <c r="AV6" s="326"/>
      <c r="AW6" s="326"/>
      <c r="AX6" s="326"/>
      <c r="AY6" s="326"/>
      <c r="AZ6" s="326"/>
      <c r="BA6" s="326"/>
      <c r="BB6" s="326"/>
      <c r="BC6" s="326"/>
      <c r="BD6" s="326"/>
      <c r="BE6" s="326"/>
      <c r="BF6" s="326"/>
      <c r="BG6" s="326"/>
      <c r="BH6" s="326"/>
      <c r="BI6" s="326"/>
      <c r="BJ6" s="324"/>
      <c r="BK6" s="327"/>
      <c r="BL6" s="327"/>
      <c r="BM6" s="327"/>
      <c r="BN6" s="327"/>
      <c r="BO6" s="327"/>
      <c r="BP6" s="327"/>
      <c r="BQ6" s="327"/>
      <c r="BR6" s="327"/>
      <c r="BS6" s="327"/>
      <c r="BT6" s="159"/>
      <c r="BU6" s="159"/>
      <c r="BV6" s="159"/>
      <c r="BW6" s="30"/>
      <c r="BX6" s="308"/>
      <c r="BY6" s="202"/>
      <c r="BZ6" s="202"/>
      <c r="CA6" s="202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4"/>
      <c r="DO6" s="309"/>
      <c r="DP6" s="309"/>
      <c r="DQ6" s="309"/>
      <c r="DR6" s="309"/>
      <c r="DS6" s="309"/>
      <c r="DT6" s="309"/>
      <c r="DU6" s="309"/>
      <c r="DV6" s="309"/>
      <c r="DW6" s="309"/>
      <c r="DX6" s="309"/>
      <c r="DY6" s="309"/>
      <c r="DZ6" s="309"/>
      <c r="EA6" s="309"/>
      <c r="EB6" s="309"/>
      <c r="EC6" s="309"/>
      <c r="ED6" s="309"/>
      <c r="EE6" s="309"/>
      <c r="EF6" s="309"/>
      <c r="EG6" s="309"/>
      <c r="EH6" s="309"/>
      <c r="EI6" s="309"/>
      <c r="EJ6" s="309"/>
      <c r="EK6" s="309"/>
      <c r="EL6" s="309"/>
      <c r="EM6" s="309"/>
      <c r="EN6" s="309"/>
      <c r="EO6" s="309"/>
      <c r="EP6" s="189"/>
    </row>
    <row r="7" spans="1:166" ht="45" customHeight="1" x14ac:dyDescent="0.5">
      <c r="A7" s="317" t="s">
        <v>22</v>
      </c>
      <c r="B7" s="239">
        <v>46167</v>
      </c>
      <c r="C7" s="239" t="s">
        <v>19</v>
      </c>
      <c r="D7" s="240"/>
      <c r="E7" s="318"/>
      <c r="F7" s="319"/>
      <c r="G7" s="319"/>
      <c r="H7" s="319"/>
      <c r="I7" s="319"/>
      <c r="J7" s="319"/>
      <c r="K7" s="319"/>
      <c r="L7" s="319"/>
      <c r="M7" s="319"/>
      <c r="N7" s="319"/>
      <c r="O7" s="319"/>
      <c r="P7" s="319"/>
      <c r="Q7" s="319"/>
      <c r="R7" s="319"/>
      <c r="S7" s="319"/>
      <c r="T7" s="43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5"/>
      <c r="AL7" s="46"/>
      <c r="AM7" s="47"/>
      <c r="AN7" s="47"/>
      <c r="AO7" s="47"/>
      <c r="AP7" s="47"/>
      <c r="AQ7" s="47"/>
      <c r="AR7" s="47"/>
      <c r="AS7" s="48"/>
      <c r="AT7" s="47"/>
      <c r="AU7" s="47"/>
      <c r="AV7" s="47"/>
      <c r="AW7" s="47"/>
      <c r="AX7" s="47"/>
      <c r="AY7" s="47"/>
      <c r="AZ7" s="47"/>
      <c r="BA7" s="47"/>
      <c r="BB7" s="46"/>
      <c r="BC7" s="47"/>
      <c r="BD7" s="47"/>
      <c r="BE7" s="47"/>
      <c r="BF7" s="47"/>
      <c r="BG7" s="47"/>
      <c r="BH7" s="47"/>
      <c r="BI7" s="47"/>
      <c r="BJ7" s="43"/>
      <c r="BK7" s="49"/>
      <c r="BL7" s="41"/>
      <c r="BM7" s="41"/>
      <c r="BN7" s="41"/>
      <c r="BO7" s="41"/>
      <c r="BP7" s="41"/>
      <c r="BQ7" s="41"/>
      <c r="BR7" s="41"/>
      <c r="BS7" s="50"/>
      <c r="BT7" s="52">
        <v>2</v>
      </c>
      <c r="BU7" s="382">
        <v>7</v>
      </c>
      <c r="BW7" s="30"/>
      <c r="BX7" s="53"/>
      <c r="BY7" s="54">
        <f t="shared" ref="BY7:BY38" si="0">COUNTIF($F7:$BV7,"1")</f>
        <v>0</v>
      </c>
      <c r="BZ7" s="54">
        <f t="shared" ref="BZ7:BZ38" si="1">COUNTIF($F7:$BV7,"2")</f>
        <v>1</v>
      </c>
      <c r="CA7" s="54">
        <f t="shared" ref="CA7:CA38" si="2">COUNTIF($F7:$BV7,"3")</f>
        <v>0</v>
      </c>
      <c r="CB7" s="54">
        <f t="shared" ref="CB7:CB38" si="3">COUNTIF($F7:$BV7,"4")</f>
        <v>0</v>
      </c>
      <c r="CC7" s="54">
        <f t="shared" ref="CC7:CC38" si="4">COUNTIF($F7:$BV7,"5")</f>
        <v>0</v>
      </c>
      <c r="CD7" s="54">
        <f t="shared" ref="CD7:CD38" si="5">COUNTIF($F7:$BV7,"6")</f>
        <v>0</v>
      </c>
      <c r="CE7" s="54">
        <f t="shared" ref="CE7:CE38" si="6">COUNTIF($F7:$BV7,"7")</f>
        <v>1</v>
      </c>
      <c r="CF7" s="54">
        <f t="shared" ref="CF7:CF38" si="7">COUNTIF($F7:$BV7,"8")</f>
        <v>0</v>
      </c>
      <c r="CG7" s="54">
        <f t="shared" ref="CG7:CG38" si="8">COUNTIF($F7:$BV7,"9")</f>
        <v>0</v>
      </c>
      <c r="CH7" s="54">
        <f t="shared" ref="CH7:CH38" si="9">COUNTIF($F7:$BV7,"10")</f>
        <v>0</v>
      </c>
      <c r="CI7" s="54">
        <f t="shared" ref="CI7:CI38" si="10">COUNTIF($F7:$BV7,"11")</f>
        <v>0</v>
      </c>
      <c r="CJ7" s="54">
        <f t="shared" ref="CJ7:CJ38" si="11">COUNTIF($F7:$BV7,"12")</f>
        <v>0</v>
      </c>
      <c r="CK7" s="54">
        <f t="shared" ref="CK7:CK38" si="12">COUNTIF($F7:$BV7,"13")</f>
        <v>0</v>
      </c>
      <c r="CL7" s="54">
        <f t="shared" ref="CL7:CL38" si="13">COUNTIF($F7:$BV7,"14")</f>
        <v>0</v>
      </c>
      <c r="CM7" s="54">
        <f t="shared" ref="CM7:CM38" si="14">COUNTIF($F7:$BV7,"15")</f>
        <v>0</v>
      </c>
      <c r="CN7" s="54">
        <f t="shared" ref="CN7:CN38" si="15">COUNTIF($F7:$BV7,"16")</f>
        <v>0</v>
      </c>
      <c r="CO7" s="54">
        <f t="shared" ref="CO7:CO38" si="16">COUNTIF($F7:$BV7,"17")</f>
        <v>0</v>
      </c>
      <c r="CP7" s="54">
        <f t="shared" ref="CP7:CP38" si="17">COUNTIF($F7:$BV7,"18")</f>
        <v>0</v>
      </c>
      <c r="CQ7" s="54">
        <f t="shared" ref="CQ7:CQ38" si="18">COUNTIF($F7:$BV7,"19")</f>
        <v>0</v>
      </c>
      <c r="CR7" s="54">
        <f t="shared" ref="CR7:CR38" si="19">COUNTIF($F7:$BV7,"20")</f>
        <v>0</v>
      </c>
      <c r="CS7" s="54">
        <f t="shared" ref="CS7:CS38" si="20">COUNTIF($F7:$BV7,"21")</f>
        <v>0</v>
      </c>
      <c r="CT7" s="54">
        <f t="shared" ref="CT7:CT38" si="21">COUNTIF($F7:$BV7,"22")</f>
        <v>0</v>
      </c>
      <c r="CU7" s="54">
        <f t="shared" ref="CU7:CU38" si="22">COUNTIF($F7:$BV7,"23")</f>
        <v>0</v>
      </c>
      <c r="CV7" s="54">
        <f t="shared" ref="CV7:CV38" si="23">COUNTIF($F7:$BV7,"24")</f>
        <v>0</v>
      </c>
      <c r="CW7" s="54">
        <f t="shared" ref="CW7:CW38" si="24">COUNTIF($F7:$BV7,"25")</f>
        <v>0</v>
      </c>
      <c r="CX7" s="54">
        <f t="shared" ref="CX7:CX38" si="25">COUNTIF($F7:$BV7,"26")</f>
        <v>0</v>
      </c>
      <c r="CY7" s="54">
        <f t="shared" ref="CY7:CY38" si="26">COUNTIF($F7:$BV7,"27")</f>
        <v>0</v>
      </c>
      <c r="CZ7" s="54">
        <f t="shared" ref="CZ7:CZ38" si="27">COUNTIF($F7:$BV7,"28")</f>
        <v>0</v>
      </c>
      <c r="DA7" s="54">
        <f t="shared" ref="DA7:DA38" si="28">COUNTIF($F7:$BV7,"29")</f>
        <v>0</v>
      </c>
      <c r="DB7" s="54">
        <f t="shared" ref="DB7:DB38" si="29">COUNTIF($F7:$BV7,"30")</f>
        <v>0</v>
      </c>
      <c r="DC7" s="54">
        <f t="shared" ref="DC7:DC38" si="30">COUNTIF($F7:$BV7,"31")</f>
        <v>0</v>
      </c>
      <c r="DD7" s="54">
        <f t="shared" ref="DD7:DD38" si="31">COUNTIF($F7:$BV7,"32")</f>
        <v>0</v>
      </c>
      <c r="DE7" s="54">
        <f t="shared" ref="DE7:DE38" si="32">COUNTIF($F7:$BV7,"33")</f>
        <v>0</v>
      </c>
      <c r="DF7" s="54">
        <f t="shared" ref="DF7:DF38" si="33">COUNTIF($F7:$BV7,"34")</f>
        <v>0</v>
      </c>
      <c r="DG7" s="54">
        <f t="shared" ref="DG7:DG38" si="34">COUNTIF($F7:$BV7,"35")</f>
        <v>0</v>
      </c>
      <c r="DH7" s="54">
        <f t="shared" ref="DH7:DH38" si="35">COUNTIF($F7:$BV7,"36")</f>
        <v>0</v>
      </c>
      <c r="DI7" s="54">
        <f t="shared" ref="DI7:DI38" si="36">COUNTIF($F7:$BV7,"37")</f>
        <v>0</v>
      </c>
      <c r="DJ7" s="54">
        <f t="shared" ref="DJ7:DJ38" si="37">COUNTIF($F7:$BV7,"38")</f>
        <v>0</v>
      </c>
      <c r="DK7" s="54">
        <f t="shared" ref="DK7:DK38" si="38">COUNTIF($F7:$BV7,"39")</f>
        <v>0</v>
      </c>
      <c r="DL7" s="54">
        <f t="shared" ref="DL7:DL38" si="39">COUNTIF($F7:$BV7,"40")</f>
        <v>0</v>
      </c>
      <c r="DM7" s="54">
        <f t="shared" ref="DM7:DM38" si="40">COUNTIF($F7:$BV7,"41")</f>
        <v>0</v>
      </c>
      <c r="DN7" s="54">
        <f t="shared" ref="DN7:DN38" si="41">COUNTIF($F7:$BV7,"42")</f>
        <v>0</v>
      </c>
      <c r="DO7" s="54">
        <f t="shared" ref="DO7:DO38" si="42">COUNTIF($F7:$BV7,"43")</f>
        <v>0</v>
      </c>
      <c r="DP7" s="54">
        <f t="shared" ref="DP7:DP38" si="43">COUNTIF($F7:$BV7,"44")</f>
        <v>0</v>
      </c>
      <c r="DQ7" s="54">
        <f t="shared" ref="DQ7:DQ38" si="44">COUNTIF($F7:$BV7,"45")</f>
        <v>0</v>
      </c>
      <c r="DR7" s="54">
        <f t="shared" ref="DR7:DR38" si="45">COUNTIF($F7:$BV7,"46")</f>
        <v>0</v>
      </c>
      <c r="DS7" s="54">
        <f t="shared" ref="DS7:DS38" si="46">COUNTIF($F7:$BV7,"47")</f>
        <v>0</v>
      </c>
      <c r="DT7" s="54">
        <f t="shared" ref="DT7:DT38" si="47">COUNTIF($F7:$BV7,"48")</f>
        <v>0</v>
      </c>
      <c r="DU7" s="54">
        <f t="shared" ref="DU7:DU38" si="48">COUNTIF($F7:$BV7,"49")</f>
        <v>0</v>
      </c>
      <c r="DV7" s="54">
        <f t="shared" ref="DV7:DV38" si="49">COUNTIF($F7:$BV7,"50")</f>
        <v>0</v>
      </c>
      <c r="DW7" s="54">
        <f t="shared" ref="DW7:DW38" si="50">COUNTIF($F7:$BV7,"51")</f>
        <v>0</v>
      </c>
      <c r="DX7" s="54">
        <f t="shared" ref="DX7:DX38" si="51">COUNTIF($F7:$BV7,"52")</f>
        <v>0</v>
      </c>
      <c r="DY7" s="54">
        <f t="shared" ref="DY7:DY38" si="52">COUNTIF($F7:$BV7,"53")</f>
        <v>0</v>
      </c>
      <c r="DZ7" s="54">
        <f t="shared" ref="DZ7:DZ38" si="53">COUNTIF($F7:$BV7,"54")</f>
        <v>0</v>
      </c>
      <c r="EA7" s="54">
        <f t="shared" ref="EA7:EA38" si="54">COUNTIF($F7:$BV7,"55")</f>
        <v>0</v>
      </c>
      <c r="EB7" s="54">
        <f t="shared" ref="EB7:EB38" si="55">COUNTIF($F7:$BV7,"56")</f>
        <v>0</v>
      </c>
      <c r="EC7" s="54">
        <f t="shared" ref="EC7:EC38" si="56">COUNTIF($F7:$BV7,"57")</f>
        <v>0</v>
      </c>
      <c r="ED7" s="54">
        <f t="shared" ref="ED7:ED38" si="57">COUNTIF($F7:$BV7,"58")</f>
        <v>0</v>
      </c>
      <c r="EE7" s="54">
        <f t="shared" ref="EE7:EE38" si="58">COUNTIF($F7:$BV7,"59")</f>
        <v>0</v>
      </c>
      <c r="EF7" s="54">
        <f t="shared" ref="EF7:EF38" si="59">COUNTIF($F7:$BV7,"60")</f>
        <v>0</v>
      </c>
      <c r="EG7" s="54">
        <f t="shared" ref="EG7:EG38" si="60">COUNTIF($F7:$BV7,"61")</f>
        <v>0</v>
      </c>
      <c r="EH7" s="54">
        <f t="shared" ref="EH7:EH38" si="61">COUNTIF($F7:$BV7,"62")</f>
        <v>0</v>
      </c>
      <c r="EI7" s="54">
        <f t="shared" ref="EI7:EI38" si="62">COUNTIF($F7:$BV7,"63")</f>
        <v>0</v>
      </c>
      <c r="EJ7" s="54">
        <f t="shared" ref="EJ7:EJ38" si="63">COUNTIF($F7:$BV7,"64")</f>
        <v>0</v>
      </c>
      <c r="EK7" s="54">
        <f t="shared" ref="EK7:EK38" si="64">COUNTIF($F7:$BV7,"65")</f>
        <v>0</v>
      </c>
      <c r="EL7" s="54">
        <f t="shared" ref="EL7:EL38" si="65">COUNTIF($F7:$BV7,"66")</f>
        <v>0</v>
      </c>
      <c r="EM7" s="54">
        <f t="shared" ref="EM7:EM38" si="66">COUNTIF($F7:$BV7,"67")</f>
        <v>0</v>
      </c>
      <c r="EN7" s="54">
        <f t="shared" ref="EN7:EO26" si="67">COUNTIF($F7:$BV7,"68")</f>
        <v>0</v>
      </c>
      <c r="EO7" s="54">
        <f t="shared" si="67"/>
        <v>0</v>
      </c>
      <c r="EP7" s="189"/>
      <c r="EQ7" s="190"/>
      <c r="ER7" s="190"/>
      <c r="ES7" s="190"/>
      <c r="ET7" s="190"/>
      <c r="EU7" s="190"/>
      <c r="EV7" s="190"/>
      <c r="EW7" s="190"/>
      <c r="EX7" s="190"/>
      <c r="EY7" s="190"/>
      <c r="EZ7" s="190"/>
      <c r="FA7" s="190"/>
      <c r="FB7" s="190"/>
      <c r="FC7" s="190"/>
      <c r="FD7" s="190"/>
      <c r="FE7" s="190"/>
      <c r="FF7" s="190"/>
      <c r="FG7" s="190"/>
      <c r="FH7" s="190"/>
      <c r="FI7" s="190"/>
      <c r="FJ7" s="190"/>
    </row>
    <row r="8" spans="1:166" ht="45" customHeight="1" x14ac:dyDescent="0.5">
      <c r="A8" s="36"/>
      <c r="B8" s="37"/>
      <c r="C8" s="37" t="s">
        <v>21</v>
      </c>
      <c r="D8" s="38"/>
      <c r="E8" s="39"/>
      <c r="T8" s="43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5"/>
      <c r="AL8" s="46"/>
      <c r="AM8" s="47"/>
      <c r="AN8" s="47"/>
      <c r="AO8" s="47"/>
      <c r="AP8" s="47"/>
      <c r="AQ8" s="47"/>
      <c r="AR8" s="47"/>
      <c r="AS8" s="48"/>
      <c r="AT8" s="47"/>
      <c r="AU8" s="47"/>
      <c r="AV8" s="47"/>
      <c r="AW8" s="47"/>
      <c r="AX8" s="47"/>
      <c r="AY8" s="47"/>
      <c r="AZ8" s="47"/>
      <c r="BA8" s="47"/>
      <c r="BB8" s="46"/>
      <c r="BC8" s="47"/>
      <c r="BD8" s="47"/>
      <c r="BE8" s="47"/>
      <c r="BF8" s="47"/>
      <c r="BG8" s="47"/>
      <c r="BH8" s="47"/>
      <c r="BI8" s="47"/>
      <c r="BJ8" s="43"/>
      <c r="BK8" s="49"/>
      <c r="BL8" s="41"/>
      <c r="BM8" s="41"/>
      <c r="BN8" s="41"/>
      <c r="BO8" s="41"/>
      <c r="BP8" s="41"/>
      <c r="BQ8" s="41"/>
      <c r="BR8" s="41"/>
      <c r="BS8" s="50"/>
      <c r="BT8" s="52">
        <v>2</v>
      </c>
      <c r="BU8" s="382">
        <v>7</v>
      </c>
      <c r="BW8" s="30"/>
      <c r="BX8" s="53"/>
      <c r="BY8" s="54">
        <f t="shared" si="0"/>
        <v>0</v>
      </c>
      <c r="BZ8" s="54">
        <f t="shared" si="1"/>
        <v>1</v>
      </c>
      <c r="CA8" s="54">
        <f t="shared" si="2"/>
        <v>0</v>
      </c>
      <c r="CB8" s="54">
        <f t="shared" si="3"/>
        <v>0</v>
      </c>
      <c r="CC8" s="54">
        <f t="shared" si="4"/>
        <v>0</v>
      </c>
      <c r="CD8" s="54">
        <f t="shared" si="5"/>
        <v>0</v>
      </c>
      <c r="CE8" s="54">
        <f t="shared" si="6"/>
        <v>1</v>
      </c>
      <c r="CF8" s="54">
        <f t="shared" si="7"/>
        <v>0</v>
      </c>
      <c r="CG8" s="54">
        <f t="shared" si="8"/>
        <v>0</v>
      </c>
      <c r="CH8" s="54">
        <f t="shared" si="9"/>
        <v>0</v>
      </c>
      <c r="CI8" s="54">
        <f t="shared" si="10"/>
        <v>0</v>
      </c>
      <c r="CJ8" s="54">
        <f t="shared" si="11"/>
        <v>0</v>
      </c>
      <c r="CK8" s="54">
        <f t="shared" si="12"/>
        <v>0</v>
      </c>
      <c r="CL8" s="54">
        <f t="shared" si="13"/>
        <v>0</v>
      </c>
      <c r="CM8" s="54">
        <f t="shared" si="14"/>
        <v>0</v>
      </c>
      <c r="CN8" s="54">
        <f t="shared" si="15"/>
        <v>0</v>
      </c>
      <c r="CO8" s="54">
        <f t="shared" si="16"/>
        <v>0</v>
      </c>
      <c r="CP8" s="54">
        <f t="shared" si="17"/>
        <v>0</v>
      </c>
      <c r="CQ8" s="54">
        <f t="shared" si="18"/>
        <v>0</v>
      </c>
      <c r="CR8" s="54">
        <f t="shared" si="19"/>
        <v>0</v>
      </c>
      <c r="CS8" s="54">
        <f t="shared" si="20"/>
        <v>0</v>
      </c>
      <c r="CT8" s="54">
        <f t="shared" si="21"/>
        <v>0</v>
      </c>
      <c r="CU8" s="54">
        <f t="shared" si="22"/>
        <v>0</v>
      </c>
      <c r="CV8" s="54">
        <f t="shared" si="23"/>
        <v>0</v>
      </c>
      <c r="CW8" s="54">
        <f t="shared" si="24"/>
        <v>0</v>
      </c>
      <c r="CX8" s="54">
        <f t="shared" si="25"/>
        <v>0</v>
      </c>
      <c r="CY8" s="54">
        <f t="shared" si="26"/>
        <v>0</v>
      </c>
      <c r="CZ8" s="54">
        <f t="shared" si="27"/>
        <v>0</v>
      </c>
      <c r="DA8" s="54">
        <f t="shared" si="28"/>
        <v>0</v>
      </c>
      <c r="DB8" s="54">
        <f t="shared" si="29"/>
        <v>0</v>
      </c>
      <c r="DC8" s="54">
        <f t="shared" si="30"/>
        <v>0</v>
      </c>
      <c r="DD8" s="54">
        <f t="shared" si="31"/>
        <v>0</v>
      </c>
      <c r="DE8" s="54">
        <f t="shared" si="32"/>
        <v>0</v>
      </c>
      <c r="DF8" s="54">
        <f t="shared" si="33"/>
        <v>0</v>
      </c>
      <c r="DG8" s="54">
        <f t="shared" si="34"/>
        <v>0</v>
      </c>
      <c r="DH8" s="54">
        <f t="shared" si="35"/>
        <v>0</v>
      </c>
      <c r="DI8" s="54">
        <f t="shared" si="36"/>
        <v>0</v>
      </c>
      <c r="DJ8" s="54">
        <f t="shared" si="37"/>
        <v>0</v>
      </c>
      <c r="DK8" s="54">
        <f t="shared" si="38"/>
        <v>0</v>
      </c>
      <c r="DL8" s="54">
        <f t="shared" si="39"/>
        <v>0</v>
      </c>
      <c r="DM8" s="54">
        <f t="shared" si="40"/>
        <v>0</v>
      </c>
      <c r="DN8" s="54">
        <f t="shared" si="41"/>
        <v>0</v>
      </c>
      <c r="DO8" s="54">
        <f t="shared" si="42"/>
        <v>0</v>
      </c>
      <c r="DP8" s="54">
        <f t="shared" si="43"/>
        <v>0</v>
      </c>
      <c r="DQ8" s="54">
        <f t="shared" si="44"/>
        <v>0</v>
      </c>
      <c r="DR8" s="54">
        <f t="shared" si="45"/>
        <v>0</v>
      </c>
      <c r="DS8" s="54">
        <f t="shared" si="46"/>
        <v>0</v>
      </c>
      <c r="DT8" s="54">
        <f t="shared" si="47"/>
        <v>0</v>
      </c>
      <c r="DU8" s="54">
        <f t="shared" si="48"/>
        <v>0</v>
      </c>
      <c r="DV8" s="54">
        <f t="shared" si="49"/>
        <v>0</v>
      </c>
      <c r="DW8" s="54">
        <f t="shared" si="50"/>
        <v>0</v>
      </c>
      <c r="DX8" s="54">
        <f t="shared" si="51"/>
        <v>0</v>
      </c>
      <c r="DY8" s="54">
        <f t="shared" si="52"/>
        <v>0</v>
      </c>
      <c r="DZ8" s="54">
        <f t="shared" si="53"/>
        <v>0</v>
      </c>
      <c r="EA8" s="54">
        <f t="shared" si="54"/>
        <v>0</v>
      </c>
      <c r="EB8" s="54">
        <f t="shared" si="55"/>
        <v>0</v>
      </c>
      <c r="EC8" s="54">
        <f t="shared" si="56"/>
        <v>0</v>
      </c>
      <c r="ED8" s="54">
        <f t="shared" si="57"/>
        <v>0</v>
      </c>
      <c r="EE8" s="54">
        <f t="shared" si="58"/>
        <v>0</v>
      </c>
      <c r="EF8" s="54">
        <f t="shared" si="59"/>
        <v>0</v>
      </c>
      <c r="EG8" s="54">
        <f t="shared" si="60"/>
        <v>0</v>
      </c>
      <c r="EH8" s="54">
        <f t="shared" si="61"/>
        <v>0</v>
      </c>
      <c r="EI8" s="54">
        <f t="shared" si="62"/>
        <v>0</v>
      </c>
      <c r="EJ8" s="54">
        <f t="shared" si="63"/>
        <v>0</v>
      </c>
      <c r="EK8" s="54">
        <f t="shared" si="64"/>
        <v>0</v>
      </c>
      <c r="EL8" s="54">
        <f t="shared" si="65"/>
        <v>0</v>
      </c>
      <c r="EM8" s="54">
        <f t="shared" si="66"/>
        <v>0</v>
      </c>
      <c r="EN8" s="54">
        <f t="shared" si="67"/>
        <v>0</v>
      </c>
      <c r="EO8" s="54">
        <f t="shared" si="67"/>
        <v>0</v>
      </c>
      <c r="EP8" s="189"/>
      <c r="EQ8" s="190"/>
      <c r="ER8" s="190"/>
      <c r="ES8" s="190"/>
      <c r="ET8" s="190"/>
      <c r="EU8" s="190"/>
      <c r="EV8" s="190"/>
      <c r="EW8" s="190"/>
      <c r="EX8" s="190"/>
      <c r="EY8" s="190"/>
      <c r="EZ8" s="190"/>
      <c r="FA8" s="190"/>
      <c r="FB8" s="190"/>
      <c r="FC8" s="190"/>
      <c r="FD8" s="190"/>
      <c r="FE8" s="190"/>
      <c r="FF8" s="190"/>
      <c r="FG8" s="190"/>
      <c r="FH8" s="190"/>
      <c r="FI8" s="190"/>
      <c r="FJ8" s="190"/>
    </row>
    <row r="9" spans="1:166" ht="39" customHeight="1" x14ac:dyDescent="0.5">
      <c r="A9" s="36" t="s">
        <v>23</v>
      </c>
      <c r="B9" s="37">
        <v>46168</v>
      </c>
      <c r="C9" s="37" t="s">
        <v>19</v>
      </c>
      <c r="D9" s="38"/>
      <c r="E9" s="39"/>
      <c r="T9" s="55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7"/>
      <c r="AL9" s="58"/>
      <c r="AM9" s="59"/>
      <c r="AN9" s="59"/>
      <c r="AO9" s="59"/>
      <c r="AP9" s="59"/>
      <c r="AQ9" s="59"/>
      <c r="AR9" s="59"/>
      <c r="AS9" s="60"/>
      <c r="AT9" s="59"/>
      <c r="AU9" s="59"/>
      <c r="AV9" s="59"/>
      <c r="AW9" s="59"/>
      <c r="AX9" s="59"/>
      <c r="AY9" s="59"/>
      <c r="AZ9" s="59"/>
      <c r="BA9" s="59"/>
      <c r="BB9" s="58"/>
      <c r="BC9" s="59"/>
      <c r="BD9" s="59"/>
      <c r="BE9" s="59"/>
      <c r="BF9" s="59"/>
      <c r="BG9" s="59"/>
      <c r="BH9" s="59"/>
      <c r="BI9" s="59"/>
      <c r="BJ9" s="55"/>
      <c r="BK9" s="61"/>
      <c r="BL9" s="40"/>
      <c r="BM9" s="40"/>
      <c r="BN9" s="40"/>
      <c r="BO9" s="40"/>
      <c r="BP9" s="40"/>
      <c r="BQ9" s="40"/>
      <c r="BR9" s="40"/>
      <c r="BS9" s="62"/>
      <c r="BT9" s="51">
        <v>2</v>
      </c>
      <c r="BU9" s="375">
        <v>7</v>
      </c>
      <c r="BW9" s="30"/>
      <c r="BX9" s="53"/>
      <c r="BY9" s="54">
        <f t="shared" si="0"/>
        <v>0</v>
      </c>
      <c r="BZ9" s="54">
        <f t="shared" si="1"/>
        <v>1</v>
      </c>
      <c r="CA9" s="54">
        <f t="shared" si="2"/>
        <v>0</v>
      </c>
      <c r="CB9" s="54">
        <f t="shared" si="3"/>
        <v>0</v>
      </c>
      <c r="CC9" s="54">
        <f t="shared" si="4"/>
        <v>0</v>
      </c>
      <c r="CD9" s="54">
        <f t="shared" si="5"/>
        <v>0</v>
      </c>
      <c r="CE9" s="54">
        <f t="shared" si="6"/>
        <v>1</v>
      </c>
      <c r="CF9" s="54">
        <f t="shared" si="7"/>
        <v>0</v>
      </c>
      <c r="CG9" s="54">
        <f t="shared" si="8"/>
        <v>0</v>
      </c>
      <c r="CH9" s="54">
        <f t="shared" si="9"/>
        <v>0</v>
      </c>
      <c r="CI9" s="54">
        <f t="shared" si="10"/>
        <v>0</v>
      </c>
      <c r="CJ9" s="54">
        <f t="shared" si="11"/>
        <v>0</v>
      </c>
      <c r="CK9" s="54">
        <f t="shared" si="12"/>
        <v>0</v>
      </c>
      <c r="CL9" s="54">
        <f t="shared" si="13"/>
        <v>0</v>
      </c>
      <c r="CM9" s="54">
        <f t="shared" si="14"/>
        <v>0</v>
      </c>
      <c r="CN9" s="54">
        <f t="shared" si="15"/>
        <v>0</v>
      </c>
      <c r="CO9" s="54">
        <f t="shared" si="16"/>
        <v>0</v>
      </c>
      <c r="CP9" s="54">
        <f t="shared" si="17"/>
        <v>0</v>
      </c>
      <c r="CQ9" s="54">
        <f t="shared" si="18"/>
        <v>0</v>
      </c>
      <c r="CR9" s="54">
        <f t="shared" si="19"/>
        <v>0</v>
      </c>
      <c r="CS9" s="54">
        <f t="shared" si="20"/>
        <v>0</v>
      </c>
      <c r="CT9" s="54">
        <f t="shared" si="21"/>
        <v>0</v>
      </c>
      <c r="CU9" s="54">
        <f t="shared" si="22"/>
        <v>0</v>
      </c>
      <c r="CV9" s="54">
        <f t="shared" si="23"/>
        <v>0</v>
      </c>
      <c r="CW9" s="54">
        <f t="shared" si="24"/>
        <v>0</v>
      </c>
      <c r="CX9" s="54">
        <f t="shared" si="25"/>
        <v>0</v>
      </c>
      <c r="CY9" s="54">
        <f t="shared" si="26"/>
        <v>0</v>
      </c>
      <c r="CZ9" s="54">
        <f t="shared" si="27"/>
        <v>0</v>
      </c>
      <c r="DA9" s="54">
        <f t="shared" si="28"/>
        <v>0</v>
      </c>
      <c r="DB9" s="54">
        <f t="shared" si="29"/>
        <v>0</v>
      </c>
      <c r="DC9" s="54">
        <f t="shared" si="30"/>
        <v>0</v>
      </c>
      <c r="DD9" s="54">
        <f t="shared" si="31"/>
        <v>0</v>
      </c>
      <c r="DE9" s="54">
        <f t="shared" si="32"/>
        <v>0</v>
      </c>
      <c r="DF9" s="54">
        <f t="shared" si="33"/>
        <v>0</v>
      </c>
      <c r="DG9" s="54">
        <f t="shared" si="34"/>
        <v>0</v>
      </c>
      <c r="DH9" s="54">
        <f t="shared" si="35"/>
        <v>0</v>
      </c>
      <c r="DI9" s="54">
        <f t="shared" si="36"/>
        <v>0</v>
      </c>
      <c r="DJ9" s="54">
        <f t="shared" si="37"/>
        <v>0</v>
      </c>
      <c r="DK9" s="54">
        <f t="shared" si="38"/>
        <v>0</v>
      </c>
      <c r="DL9" s="54">
        <f t="shared" si="39"/>
        <v>0</v>
      </c>
      <c r="DM9" s="54">
        <f t="shared" si="40"/>
        <v>0</v>
      </c>
      <c r="DN9" s="54">
        <f t="shared" si="41"/>
        <v>0</v>
      </c>
      <c r="DO9" s="54">
        <f t="shared" si="42"/>
        <v>0</v>
      </c>
      <c r="DP9" s="54">
        <f t="shared" si="43"/>
        <v>0</v>
      </c>
      <c r="DQ9" s="54">
        <f t="shared" si="44"/>
        <v>0</v>
      </c>
      <c r="DR9" s="54">
        <f t="shared" si="45"/>
        <v>0</v>
      </c>
      <c r="DS9" s="54">
        <f t="shared" si="46"/>
        <v>0</v>
      </c>
      <c r="DT9" s="54">
        <f t="shared" si="47"/>
        <v>0</v>
      </c>
      <c r="DU9" s="54">
        <f t="shared" si="48"/>
        <v>0</v>
      </c>
      <c r="DV9" s="54">
        <f t="shared" si="49"/>
        <v>0</v>
      </c>
      <c r="DW9" s="54">
        <f t="shared" si="50"/>
        <v>0</v>
      </c>
      <c r="DX9" s="54">
        <f t="shared" si="51"/>
        <v>0</v>
      </c>
      <c r="DY9" s="54">
        <f t="shared" si="52"/>
        <v>0</v>
      </c>
      <c r="DZ9" s="54">
        <f t="shared" si="53"/>
        <v>0</v>
      </c>
      <c r="EA9" s="54">
        <f t="shared" si="54"/>
        <v>0</v>
      </c>
      <c r="EB9" s="54">
        <f t="shared" si="55"/>
        <v>0</v>
      </c>
      <c r="EC9" s="54">
        <f t="shared" si="56"/>
        <v>0</v>
      </c>
      <c r="ED9" s="54">
        <f t="shared" si="57"/>
        <v>0</v>
      </c>
      <c r="EE9" s="54">
        <f t="shared" si="58"/>
        <v>0</v>
      </c>
      <c r="EF9" s="54">
        <f t="shared" si="59"/>
        <v>0</v>
      </c>
      <c r="EG9" s="54">
        <f t="shared" si="60"/>
        <v>0</v>
      </c>
      <c r="EH9" s="54">
        <f t="shared" si="61"/>
        <v>0</v>
      </c>
      <c r="EI9" s="54">
        <f t="shared" si="62"/>
        <v>0</v>
      </c>
      <c r="EJ9" s="54">
        <f t="shared" si="63"/>
        <v>0</v>
      </c>
      <c r="EK9" s="54">
        <f t="shared" si="64"/>
        <v>0</v>
      </c>
      <c r="EL9" s="54">
        <f t="shared" si="65"/>
        <v>0</v>
      </c>
      <c r="EM9" s="54">
        <f t="shared" si="66"/>
        <v>0</v>
      </c>
      <c r="EN9" s="54">
        <f t="shared" si="67"/>
        <v>0</v>
      </c>
      <c r="EO9" s="54">
        <f t="shared" si="67"/>
        <v>0</v>
      </c>
      <c r="EP9" s="189"/>
      <c r="EQ9" s="190"/>
      <c r="ER9" s="190"/>
      <c r="ES9" s="190"/>
      <c r="ET9" s="190"/>
      <c r="EU9" s="190"/>
      <c r="EV9" s="190"/>
      <c r="EW9" s="190"/>
      <c r="EX9" s="190"/>
      <c r="EY9" s="190"/>
      <c r="EZ9" s="190"/>
      <c r="FA9" s="190"/>
      <c r="FB9" s="190"/>
      <c r="FC9" s="190"/>
      <c r="FD9" s="190"/>
      <c r="FE9" s="190"/>
      <c r="FF9" s="190"/>
      <c r="FG9" s="190"/>
      <c r="FH9" s="190"/>
      <c r="FI9" s="190"/>
      <c r="FJ9" s="190"/>
    </row>
    <row r="10" spans="1:166" ht="39" customHeight="1" x14ac:dyDescent="0.5">
      <c r="A10" s="36"/>
      <c r="B10" s="37"/>
      <c r="C10" s="37" t="s">
        <v>21</v>
      </c>
      <c r="D10" s="38"/>
      <c r="E10" s="39"/>
      <c r="T10" s="55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333"/>
      <c r="AG10" s="333"/>
      <c r="AH10" s="333"/>
      <c r="AI10" s="56"/>
      <c r="AJ10" s="56"/>
      <c r="AK10" s="57"/>
      <c r="AL10" s="58"/>
      <c r="AM10" s="59"/>
      <c r="AN10" s="59"/>
      <c r="AO10" s="59"/>
      <c r="AP10" s="59"/>
      <c r="AQ10" s="59"/>
      <c r="AR10" s="59"/>
      <c r="AS10" s="60"/>
      <c r="AT10" s="59"/>
      <c r="AU10" s="59"/>
      <c r="AV10" s="59"/>
      <c r="AW10" s="59"/>
      <c r="AX10" s="59"/>
      <c r="AY10" s="59"/>
      <c r="AZ10" s="59"/>
      <c r="BA10" s="59"/>
      <c r="BB10" s="58"/>
      <c r="BC10" s="59"/>
      <c r="BD10" s="59"/>
      <c r="BE10" s="59"/>
      <c r="BF10" s="59"/>
      <c r="BG10" s="59"/>
      <c r="BH10" s="59"/>
      <c r="BI10" s="59"/>
      <c r="BJ10" s="55"/>
      <c r="BK10" s="61"/>
      <c r="BL10" s="40"/>
      <c r="BM10" s="40"/>
      <c r="BN10" s="40"/>
      <c r="BO10" s="40"/>
      <c r="BP10" s="40"/>
      <c r="BQ10" s="40"/>
      <c r="BR10" s="40"/>
      <c r="BS10" s="62"/>
      <c r="BT10" s="51">
        <v>2</v>
      </c>
      <c r="BU10" s="377">
        <v>7</v>
      </c>
      <c r="BW10" s="30"/>
      <c r="BX10" s="53"/>
      <c r="BY10" s="54">
        <f t="shared" si="0"/>
        <v>0</v>
      </c>
      <c r="BZ10" s="54">
        <f t="shared" si="1"/>
        <v>1</v>
      </c>
      <c r="CA10" s="54">
        <f t="shared" si="2"/>
        <v>0</v>
      </c>
      <c r="CB10" s="54">
        <f t="shared" si="3"/>
        <v>0</v>
      </c>
      <c r="CC10" s="54">
        <f t="shared" si="4"/>
        <v>0</v>
      </c>
      <c r="CD10" s="54">
        <f t="shared" si="5"/>
        <v>0</v>
      </c>
      <c r="CE10" s="54">
        <f t="shared" si="6"/>
        <v>1</v>
      </c>
      <c r="CF10" s="54">
        <f t="shared" si="7"/>
        <v>0</v>
      </c>
      <c r="CG10" s="54">
        <f t="shared" si="8"/>
        <v>0</v>
      </c>
      <c r="CH10" s="54">
        <f t="shared" si="9"/>
        <v>0</v>
      </c>
      <c r="CI10" s="54">
        <f t="shared" si="10"/>
        <v>0</v>
      </c>
      <c r="CJ10" s="54">
        <f t="shared" si="11"/>
        <v>0</v>
      </c>
      <c r="CK10" s="54">
        <f t="shared" si="12"/>
        <v>0</v>
      </c>
      <c r="CL10" s="54">
        <f t="shared" si="13"/>
        <v>0</v>
      </c>
      <c r="CM10" s="54">
        <f t="shared" si="14"/>
        <v>0</v>
      </c>
      <c r="CN10" s="54">
        <f t="shared" si="15"/>
        <v>0</v>
      </c>
      <c r="CO10" s="54">
        <f t="shared" si="16"/>
        <v>0</v>
      </c>
      <c r="CP10" s="54">
        <f t="shared" si="17"/>
        <v>0</v>
      </c>
      <c r="CQ10" s="54">
        <f t="shared" si="18"/>
        <v>0</v>
      </c>
      <c r="CR10" s="54">
        <f t="shared" si="19"/>
        <v>0</v>
      </c>
      <c r="CS10" s="54">
        <f t="shared" si="20"/>
        <v>0</v>
      </c>
      <c r="CT10" s="54">
        <f t="shared" si="21"/>
        <v>0</v>
      </c>
      <c r="CU10" s="54">
        <f t="shared" si="22"/>
        <v>0</v>
      </c>
      <c r="CV10" s="54">
        <f t="shared" si="23"/>
        <v>0</v>
      </c>
      <c r="CW10" s="54">
        <f t="shared" si="24"/>
        <v>0</v>
      </c>
      <c r="CX10" s="54">
        <f t="shared" si="25"/>
        <v>0</v>
      </c>
      <c r="CY10" s="54">
        <f t="shared" si="26"/>
        <v>0</v>
      </c>
      <c r="CZ10" s="54">
        <f t="shared" si="27"/>
        <v>0</v>
      </c>
      <c r="DA10" s="54">
        <f t="shared" si="28"/>
        <v>0</v>
      </c>
      <c r="DB10" s="54">
        <f t="shared" si="29"/>
        <v>0</v>
      </c>
      <c r="DC10" s="54">
        <f t="shared" si="30"/>
        <v>0</v>
      </c>
      <c r="DD10" s="54">
        <f t="shared" si="31"/>
        <v>0</v>
      </c>
      <c r="DE10" s="54">
        <f t="shared" si="32"/>
        <v>0</v>
      </c>
      <c r="DF10" s="54">
        <f t="shared" si="33"/>
        <v>0</v>
      </c>
      <c r="DG10" s="54">
        <f t="shared" si="34"/>
        <v>0</v>
      </c>
      <c r="DH10" s="54">
        <f t="shared" si="35"/>
        <v>0</v>
      </c>
      <c r="DI10" s="54">
        <f t="shared" si="36"/>
        <v>0</v>
      </c>
      <c r="DJ10" s="54">
        <f t="shared" si="37"/>
        <v>0</v>
      </c>
      <c r="DK10" s="54">
        <f t="shared" si="38"/>
        <v>0</v>
      </c>
      <c r="DL10" s="54">
        <f t="shared" si="39"/>
        <v>0</v>
      </c>
      <c r="DM10" s="54">
        <f t="shared" si="40"/>
        <v>0</v>
      </c>
      <c r="DN10" s="54">
        <f t="shared" si="41"/>
        <v>0</v>
      </c>
      <c r="DO10" s="54">
        <f t="shared" si="42"/>
        <v>0</v>
      </c>
      <c r="DP10" s="54">
        <f t="shared" si="43"/>
        <v>0</v>
      </c>
      <c r="DQ10" s="54">
        <f t="shared" si="44"/>
        <v>0</v>
      </c>
      <c r="DR10" s="54">
        <f t="shared" si="45"/>
        <v>0</v>
      </c>
      <c r="DS10" s="54">
        <f t="shared" si="46"/>
        <v>0</v>
      </c>
      <c r="DT10" s="54">
        <f t="shared" si="47"/>
        <v>0</v>
      </c>
      <c r="DU10" s="54">
        <f t="shared" si="48"/>
        <v>0</v>
      </c>
      <c r="DV10" s="54">
        <f t="shared" si="49"/>
        <v>0</v>
      </c>
      <c r="DW10" s="54">
        <f t="shared" si="50"/>
        <v>0</v>
      </c>
      <c r="DX10" s="54">
        <f t="shared" si="51"/>
        <v>0</v>
      </c>
      <c r="DY10" s="54">
        <f t="shared" si="52"/>
        <v>0</v>
      </c>
      <c r="DZ10" s="54">
        <f t="shared" si="53"/>
        <v>0</v>
      </c>
      <c r="EA10" s="54">
        <f t="shared" si="54"/>
        <v>0</v>
      </c>
      <c r="EB10" s="54">
        <f t="shared" si="55"/>
        <v>0</v>
      </c>
      <c r="EC10" s="54">
        <f t="shared" si="56"/>
        <v>0</v>
      </c>
      <c r="ED10" s="54">
        <f t="shared" si="57"/>
        <v>0</v>
      </c>
      <c r="EE10" s="54">
        <f t="shared" si="58"/>
        <v>0</v>
      </c>
      <c r="EF10" s="54">
        <f t="shared" si="59"/>
        <v>0</v>
      </c>
      <c r="EG10" s="54">
        <f t="shared" si="60"/>
        <v>0</v>
      </c>
      <c r="EH10" s="54">
        <f t="shared" si="61"/>
        <v>0</v>
      </c>
      <c r="EI10" s="54">
        <f t="shared" si="62"/>
        <v>0</v>
      </c>
      <c r="EJ10" s="54">
        <f t="shared" si="63"/>
        <v>0</v>
      </c>
      <c r="EK10" s="54">
        <f t="shared" si="64"/>
        <v>0</v>
      </c>
      <c r="EL10" s="54">
        <f t="shared" si="65"/>
        <v>0</v>
      </c>
      <c r="EM10" s="54">
        <f t="shared" si="66"/>
        <v>0</v>
      </c>
      <c r="EN10" s="54">
        <f t="shared" si="67"/>
        <v>0</v>
      </c>
      <c r="EO10" s="54">
        <f t="shared" si="67"/>
        <v>0</v>
      </c>
      <c r="EP10" s="189"/>
      <c r="EQ10" s="190"/>
      <c r="ER10" s="190"/>
      <c r="ES10" s="190"/>
      <c r="ET10" s="190"/>
      <c r="EU10" s="190"/>
      <c r="EV10" s="190"/>
      <c r="EW10" s="190"/>
      <c r="EX10" s="190"/>
      <c r="EY10" s="190"/>
      <c r="EZ10" s="190"/>
      <c r="FA10" s="190"/>
      <c r="FB10" s="190"/>
      <c r="FC10" s="190"/>
      <c r="FD10" s="190"/>
      <c r="FE10" s="190"/>
      <c r="FF10" s="190"/>
      <c r="FG10" s="190"/>
      <c r="FH10" s="190"/>
      <c r="FI10" s="190"/>
      <c r="FJ10" s="190"/>
    </row>
    <row r="11" spans="1:166" ht="34.5" customHeight="1" x14ac:dyDescent="0.55000000000000004">
      <c r="A11" s="36" t="s">
        <v>24</v>
      </c>
      <c r="B11" s="37">
        <v>46169</v>
      </c>
      <c r="C11" s="37" t="s">
        <v>19</v>
      </c>
      <c r="D11" s="38"/>
      <c r="E11" s="39"/>
      <c r="T11" s="55"/>
      <c r="U11" s="329">
        <v>1</v>
      </c>
      <c r="V11" s="329">
        <v>10</v>
      </c>
      <c r="W11" s="329">
        <v>11</v>
      </c>
      <c r="X11" s="59"/>
      <c r="Y11" s="59"/>
      <c r="Z11" s="59"/>
      <c r="AA11" s="56"/>
      <c r="AB11" s="56"/>
      <c r="AC11" s="56"/>
      <c r="AD11" s="56"/>
      <c r="AE11" s="56"/>
      <c r="AF11" s="419" t="s">
        <v>25</v>
      </c>
      <c r="AG11" s="420"/>
      <c r="AH11" s="421"/>
      <c r="AI11" s="56"/>
      <c r="AJ11" s="56"/>
      <c r="AK11" s="57"/>
      <c r="AL11" s="58"/>
      <c r="AM11" s="59"/>
      <c r="AN11" s="59"/>
      <c r="AO11" s="59"/>
      <c r="AP11" s="59"/>
      <c r="AQ11" s="59"/>
      <c r="AR11" s="59"/>
      <c r="AS11" s="60"/>
      <c r="AT11" s="59"/>
      <c r="AU11" s="59"/>
      <c r="AV11" s="59"/>
      <c r="AW11" s="59"/>
      <c r="AX11" s="59"/>
      <c r="AY11" s="59"/>
      <c r="AZ11" s="59"/>
      <c r="BA11" s="59"/>
      <c r="BB11" s="58"/>
      <c r="BC11" s="59"/>
      <c r="BD11" s="59"/>
      <c r="BE11" s="59"/>
      <c r="BF11" s="59"/>
      <c r="BG11" s="59"/>
      <c r="BH11" s="59"/>
      <c r="BI11" s="59"/>
      <c r="BJ11" s="55"/>
      <c r="BK11" s="61"/>
      <c r="BL11" s="40"/>
      <c r="BM11" s="40"/>
      <c r="BN11" s="40"/>
      <c r="BO11" s="40"/>
      <c r="BP11" s="40"/>
      <c r="BQ11" s="40"/>
      <c r="BR11" s="40"/>
      <c r="BS11" s="62"/>
      <c r="BT11" s="51">
        <v>2</v>
      </c>
      <c r="BU11" s="375">
        <v>7</v>
      </c>
      <c r="BW11" s="30"/>
      <c r="BX11" s="53"/>
      <c r="BY11" s="54">
        <f t="shared" si="0"/>
        <v>1</v>
      </c>
      <c r="BZ11" s="54">
        <f t="shared" si="1"/>
        <v>1</v>
      </c>
      <c r="CA11" s="54">
        <f t="shared" si="2"/>
        <v>0</v>
      </c>
      <c r="CB11" s="54">
        <f t="shared" si="3"/>
        <v>0</v>
      </c>
      <c r="CC11" s="54">
        <f t="shared" si="4"/>
        <v>0</v>
      </c>
      <c r="CD11" s="54">
        <f t="shared" si="5"/>
        <v>0</v>
      </c>
      <c r="CE11" s="54">
        <f t="shared" si="6"/>
        <v>1</v>
      </c>
      <c r="CF11" s="54">
        <f t="shared" si="7"/>
        <v>0</v>
      </c>
      <c r="CG11" s="54">
        <f t="shared" si="8"/>
        <v>0</v>
      </c>
      <c r="CH11" s="54">
        <f t="shared" si="9"/>
        <v>1</v>
      </c>
      <c r="CI11" s="54">
        <f t="shared" si="10"/>
        <v>1</v>
      </c>
      <c r="CJ11" s="54">
        <f t="shared" si="11"/>
        <v>0</v>
      </c>
      <c r="CK11" s="54">
        <f t="shared" si="12"/>
        <v>0</v>
      </c>
      <c r="CL11" s="54">
        <f t="shared" si="13"/>
        <v>0</v>
      </c>
      <c r="CM11" s="54">
        <f t="shared" si="14"/>
        <v>0</v>
      </c>
      <c r="CN11" s="54">
        <f t="shared" si="15"/>
        <v>0</v>
      </c>
      <c r="CO11" s="54">
        <f t="shared" si="16"/>
        <v>0</v>
      </c>
      <c r="CP11" s="54">
        <f t="shared" si="17"/>
        <v>0</v>
      </c>
      <c r="CQ11" s="54">
        <f t="shared" si="18"/>
        <v>0</v>
      </c>
      <c r="CR11" s="54">
        <f t="shared" si="19"/>
        <v>0</v>
      </c>
      <c r="CS11" s="54">
        <f t="shared" si="20"/>
        <v>0</v>
      </c>
      <c r="CT11" s="54">
        <f t="shared" si="21"/>
        <v>0</v>
      </c>
      <c r="CU11" s="54">
        <f t="shared" si="22"/>
        <v>0</v>
      </c>
      <c r="CV11" s="54">
        <f t="shared" si="23"/>
        <v>0</v>
      </c>
      <c r="CW11" s="54">
        <f t="shared" si="24"/>
        <v>0</v>
      </c>
      <c r="CX11" s="54">
        <f t="shared" si="25"/>
        <v>0</v>
      </c>
      <c r="CY11" s="54">
        <f t="shared" si="26"/>
        <v>0</v>
      </c>
      <c r="CZ11" s="54">
        <f t="shared" si="27"/>
        <v>0</v>
      </c>
      <c r="DA11" s="54">
        <f t="shared" si="28"/>
        <v>0</v>
      </c>
      <c r="DB11" s="54">
        <f t="shared" si="29"/>
        <v>0</v>
      </c>
      <c r="DC11" s="54">
        <f t="shared" si="30"/>
        <v>0</v>
      </c>
      <c r="DD11" s="54">
        <f t="shared" si="31"/>
        <v>0</v>
      </c>
      <c r="DE11" s="54">
        <f t="shared" si="32"/>
        <v>0</v>
      </c>
      <c r="DF11" s="54">
        <f t="shared" si="33"/>
        <v>0</v>
      </c>
      <c r="DG11" s="54">
        <f t="shared" si="34"/>
        <v>0</v>
      </c>
      <c r="DH11" s="54">
        <f t="shared" si="35"/>
        <v>0</v>
      </c>
      <c r="DI11" s="54">
        <f t="shared" si="36"/>
        <v>0</v>
      </c>
      <c r="DJ11" s="54">
        <f t="shared" si="37"/>
        <v>0</v>
      </c>
      <c r="DK11" s="54">
        <f t="shared" si="38"/>
        <v>0</v>
      </c>
      <c r="DL11" s="54">
        <f t="shared" si="39"/>
        <v>0</v>
      </c>
      <c r="DM11" s="54">
        <f t="shared" si="40"/>
        <v>0</v>
      </c>
      <c r="DN11" s="54">
        <f t="shared" si="41"/>
        <v>0</v>
      </c>
      <c r="DO11" s="54">
        <f t="shared" si="42"/>
        <v>0</v>
      </c>
      <c r="DP11" s="54">
        <f t="shared" si="43"/>
        <v>0</v>
      </c>
      <c r="DQ11" s="54">
        <f t="shared" si="44"/>
        <v>0</v>
      </c>
      <c r="DR11" s="54">
        <f t="shared" si="45"/>
        <v>0</v>
      </c>
      <c r="DS11" s="54">
        <f t="shared" si="46"/>
        <v>0</v>
      </c>
      <c r="DT11" s="54">
        <f t="shared" si="47"/>
        <v>0</v>
      </c>
      <c r="DU11" s="54">
        <f t="shared" si="48"/>
        <v>0</v>
      </c>
      <c r="DV11" s="54">
        <f t="shared" si="49"/>
        <v>0</v>
      </c>
      <c r="DW11" s="54">
        <f t="shared" si="50"/>
        <v>0</v>
      </c>
      <c r="DX11" s="54">
        <f t="shared" si="51"/>
        <v>0</v>
      </c>
      <c r="DY11" s="54">
        <f t="shared" si="52"/>
        <v>0</v>
      </c>
      <c r="DZ11" s="54">
        <f t="shared" si="53"/>
        <v>0</v>
      </c>
      <c r="EA11" s="54">
        <f t="shared" si="54"/>
        <v>0</v>
      </c>
      <c r="EB11" s="54">
        <f t="shared" si="55"/>
        <v>0</v>
      </c>
      <c r="EC11" s="54">
        <f t="shared" si="56"/>
        <v>0</v>
      </c>
      <c r="ED11" s="54">
        <f t="shared" si="57"/>
        <v>0</v>
      </c>
      <c r="EE11" s="54">
        <f t="shared" si="58"/>
        <v>0</v>
      </c>
      <c r="EF11" s="54">
        <f t="shared" si="59"/>
        <v>0</v>
      </c>
      <c r="EG11" s="54">
        <f t="shared" si="60"/>
        <v>0</v>
      </c>
      <c r="EH11" s="54">
        <f t="shared" si="61"/>
        <v>0</v>
      </c>
      <c r="EI11" s="54">
        <f t="shared" si="62"/>
        <v>0</v>
      </c>
      <c r="EJ11" s="54">
        <f t="shared" si="63"/>
        <v>0</v>
      </c>
      <c r="EK11" s="54">
        <f t="shared" si="64"/>
        <v>0</v>
      </c>
      <c r="EL11" s="54">
        <f t="shared" si="65"/>
        <v>0</v>
      </c>
      <c r="EM11" s="54">
        <f t="shared" si="66"/>
        <v>0</v>
      </c>
      <c r="EN11" s="54">
        <f t="shared" si="67"/>
        <v>0</v>
      </c>
      <c r="EO11" s="54">
        <f t="shared" si="67"/>
        <v>0</v>
      </c>
      <c r="EP11" s="189"/>
      <c r="EQ11" s="190"/>
      <c r="ER11" s="190"/>
      <c r="ES11" s="190"/>
      <c r="ET11" s="190"/>
      <c r="EU11" s="190"/>
      <c r="EV11" s="190"/>
      <c r="EW11" s="190"/>
      <c r="EX11" s="190"/>
      <c r="EY11" s="190"/>
      <c r="EZ11" s="190"/>
      <c r="FA11" s="190"/>
      <c r="FB11" s="190"/>
      <c r="FC11" s="190"/>
      <c r="FD11" s="190"/>
      <c r="FE11" s="190"/>
      <c r="FF11" s="190"/>
      <c r="FG11" s="190"/>
      <c r="FH11" s="190"/>
      <c r="FI11" s="190"/>
      <c r="FJ11" s="190"/>
    </row>
    <row r="12" spans="1:166" ht="34.5" customHeight="1" x14ac:dyDescent="0.55000000000000004">
      <c r="A12" s="36"/>
      <c r="B12" s="37"/>
      <c r="C12" s="37" t="s">
        <v>21</v>
      </c>
      <c r="D12" s="38"/>
      <c r="E12" s="39"/>
      <c r="T12" s="55"/>
      <c r="U12" s="331">
        <v>21</v>
      </c>
      <c r="V12" s="331">
        <v>22</v>
      </c>
      <c r="W12" s="331">
        <v>12</v>
      </c>
      <c r="X12" s="331">
        <v>13</v>
      </c>
      <c r="Y12" s="331">
        <v>14</v>
      </c>
      <c r="Z12" s="331">
        <v>15</v>
      </c>
      <c r="AA12" s="331">
        <v>16</v>
      </c>
      <c r="AB12" s="331">
        <v>17</v>
      </c>
      <c r="AC12" s="331">
        <v>18</v>
      </c>
      <c r="AD12" s="331">
        <v>19</v>
      </c>
      <c r="AE12" s="332">
        <v>20</v>
      </c>
      <c r="AF12" s="334">
        <v>2</v>
      </c>
      <c r="AG12" s="335">
        <v>3</v>
      </c>
      <c r="AH12" s="336">
        <v>4</v>
      </c>
      <c r="AI12" s="56"/>
      <c r="AJ12" s="56"/>
      <c r="AK12" s="57"/>
      <c r="AL12" s="58"/>
      <c r="AM12" s="59"/>
      <c r="AN12" s="59"/>
      <c r="AO12" s="59"/>
      <c r="AP12" s="59"/>
      <c r="AQ12" s="59"/>
      <c r="AR12" s="59"/>
      <c r="AS12" s="60"/>
      <c r="AT12" s="59"/>
      <c r="AU12" s="59"/>
      <c r="AV12" s="59"/>
      <c r="AW12" s="59"/>
      <c r="AX12" s="59"/>
      <c r="AY12" s="59"/>
      <c r="AZ12" s="59"/>
      <c r="BA12" s="59"/>
      <c r="BB12" s="58"/>
      <c r="BC12" s="59"/>
      <c r="BD12" s="59"/>
      <c r="BE12" s="59"/>
      <c r="BF12" s="59"/>
      <c r="BG12" s="59"/>
      <c r="BH12" s="59"/>
      <c r="BI12" s="59"/>
      <c r="BJ12" s="55"/>
      <c r="BK12" s="374">
        <v>1</v>
      </c>
      <c r="BL12" s="374">
        <v>10</v>
      </c>
      <c r="BM12" s="374">
        <v>11</v>
      </c>
      <c r="BN12" s="374">
        <v>6</v>
      </c>
      <c r="BO12" s="40" t="s">
        <v>26</v>
      </c>
      <c r="BP12" s="40"/>
      <c r="BQ12" s="40"/>
      <c r="BR12" s="40"/>
      <c r="BS12" s="62"/>
      <c r="BT12" s="51">
        <v>5</v>
      </c>
      <c r="BU12" s="377">
        <v>9</v>
      </c>
      <c r="BV12" s="51"/>
      <c r="BW12" s="30"/>
      <c r="BX12" s="53"/>
      <c r="BY12" s="54">
        <f t="shared" si="0"/>
        <v>1</v>
      </c>
      <c r="BZ12" s="54">
        <f t="shared" si="1"/>
        <v>1</v>
      </c>
      <c r="CA12" s="54">
        <f t="shared" si="2"/>
        <v>1</v>
      </c>
      <c r="CB12" s="54">
        <f t="shared" si="3"/>
        <v>1</v>
      </c>
      <c r="CC12" s="54">
        <f t="shared" si="4"/>
        <v>1</v>
      </c>
      <c r="CD12" s="54">
        <f t="shared" si="5"/>
        <v>1</v>
      </c>
      <c r="CE12" s="54">
        <f t="shared" si="6"/>
        <v>0</v>
      </c>
      <c r="CF12" s="54">
        <f t="shared" si="7"/>
        <v>0</v>
      </c>
      <c r="CG12" s="54">
        <f t="shared" si="8"/>
        <v>1</v>
      </c>
      <c r="CH12" s="54">
        <f t="shared" si="9"/>
        <v>1</v>
      </c>
      <c r="CI12" s="54">
        <f t="shared" si="10"/>
        <v>1</v>
      </c>
      <c r="CJ12" s="54">
        <f t="shared" si="11"/>
        <v>1</v>
      </c>
      <c r="CK12" s="54">
        <f t="shared" si="12"/>
        <v>1</v>
      </c>
      <c r="CL12" s="54">
        <f t="shared" si="13"/>
        <v>1</v>
      </c>
      <c r="CM12" s="54">
        <f t="shared" si="14"/>
        <v>1</v>
      </c>
      <c r="CN12" s="54">
        <f t="shared" si="15"/>
        <v>1</v>
      </c>
      <c r="CO12" s="54">
        <f t="shared" si="16"/>
        <v>1</v>
      </c>
      <c r="CP12" s="54">
        <f t="shared" si="17"/>
        <v>1</v>
      </c>
      <c r="CQ12" s="54">
        <f t="shared" si="18"/>
        <v>1</v>
      </c>
      <c r="CR12" s="54">
        <f t="shared" si="19"/>
        <v>1</v>
      </c>
      <c r="CS12" s="54">
        <f t="shared" si="20"/>
        <v>1</v>
      </c>
      <c r="CT12" s="54">
        <f t="shared" si="21"/>
        <v>1</v>
      </c>
      <c r="CU12" s="54">
        <f t="shared" si="22"/>
        <v>0</v>
      </c>
      <c r="CV12" s="54">
        <f t="shared" si="23"/>
        <v>0</v>
      </c>
      <c r="CW12" s="54">
        <f t="shared" si="24"/>
        <v>0</v>
      </c>
      <c r="CX12" s="54">
        <f t="shared" si="25"/>
        <v>0</v>
      </c>
      <c r="CY12" s="54">
        <f t="shared" si="26"/>
        <v>0</v>
      </c>
      <c r="CZ12" s="54">
        <f t="shared" si="27"/>
        <v>0</v>
      </c>
      <c r="DA12" s="54">
        <f t="shared" si="28"/>
        <v>0</v>
      </c>
      <c r="DB12" s="54">
        <f t="shared" si="29"/>
        <v>0</v>
      </c>
      <c r="DC12" s="54">
        <f t="shared" si="30"/>
        <v>0</v>
      </c>
      <c r="DD12" s="54">
        <f t="shared" si="31"/>
        <v>0</v>
      </c>
      <c r="DE12" s="54">
        <f t="shared" si="32"/>
        <v>0</v>
      </c>
      <c r="DF12" s="54">
        <f t="shared" si="33"/>
        <v>0</v>
      </c>
      <c r="DG12" s="54">
        <f t="shared" si="34"/>
        <v>0</v>
      </c>
      <c r="DH12" s="54">
        <f t="shared" si="35"/>
        <v>0</v>
      </c>
      <c r="DI12" s="54">
        <f t="shared" si="36"/>
        <v>0</v>
      </c>
      <c r="DJ12" s="54">
        <f t="shared" si="37"/>
        <v>0</v>
      </c>
      <c r="DK12" s="54">
        <f t="shared" si="38"/>
        <v>0</v>
      </c>
      <c r="DL12" s="54">
        <f t="shared" si="39"/>
        <v>0</v>
      </c>
      <c r="DM12" s="54">
        <f t="shared" si="40"/>
        <v>0</v>
      </c>
      <c r="DN12" s="54">
        <f t="shared" si="41"/>
        <v>0</v>
      </c>
      <c r="DO12" s="54">
        <f t="shared" si="42"/>
        <v>0</v>
      </c>
      <c r="DP12" s="54">
        <f t="shared" si="43"/>
        <v>0</v>
      </c>
      <c r="DQ12" s="54">
        <f t="shared" si="44"/>
        <v>0</v>
      </c>
      <c r="DR12" s="54">
        <f t="shared" si="45"/>
        <v>0</v>
      </c>
      <c r="DS12" s="54">
        <f t="shared" si="46"/>
        <v>0</v>
      </c>
      <c r="DT12" s="54">
        <f t="shared" si="47"/>
        <v>0</v>
      </c>
      <c r="DU12" s="54">
        <f t="shared" si="48"/>
        <v>0</v>
      </c>
      <c r="DV12" s="54">
        <f t="shared" si="49"/>
        <v>0</v>
      </c>
      <c r="DW12" s="54">
        <f t="shared" si="50"/>
        <v>0</v>
      </c>
      <c r="DX12" s="54">
        <f t="shared" si="51"/>
        <v>0</v>
      </c>
      <c r="DY12" s="54">
        <f t="shared" si="52"/>
        <v>0</v>
      </c>
      <c r="DZ12" s="54">
        <f t="shared" si="53"/>
        <v>0</v>
      </c>
      <c r="EA12" s="54">
        <f t="shared" si="54"/>
        <v>0</v>
      </c>
      <c r="EB12" s="54">
        <f t="shared" si="55"/>
        <v>0</v>
      </c>
      <c r="EC12" s="54">
        <f t="shared" si="56"/>
        <v>0</v>
      </c>
      <c r="ED12" s="54">
        <f t="shared" si="57"/>
        <v>0</v>
      </c>
      <c r="EE12" s="54">
        <f t="shared" si="58"/>
        <v>0</v>
      </c>
      <c r="EF12" s="54">
        <f t="shared" si="59"/>
        <v>0</v>
      </c>
      <c r="EG12" s="54">
        <f t="shared" si="60"/>
        <v>0</v>
      </c>
      <c r="EH12" s="54">
        <f t="shared" si="61"/>
        <v>0</v>
      </c>
      <c r="EI12" s="54">
        <f t="shared" si="62"/>
        <v>0</v>
      </c>
      <c r="EJ12" s="54">
        <f t="shared" si="63"/>
        <v>0</v>
      </c>
      <c r="EK12" s="54">
        <f t="shared" si="64"/>
        <v>0</v>
      </c>
      <c r="EL12" s="54">
        <f t="shared" si="65"/>
        <v>0</v>
      </c>
      <c r="EM12" s="54">
        <f t="shared" si="66"/>
        <v>0</v>
      </c>
      <c r="EN12" s="54">
        <f t="shared" si="67"/>
        <v>0</v>
      </c>
      <c r="EO12" s="54">
        <f t="shared" si="67"/>
        <v>0</v>
      </c>
      <c r="EP12" s="189"/>
      <c r="EQ12" s="190"/>
      <c r="ER12" s="190"/>
      <c r="ES12" s="190"/>
      <c r="ET12" s="190"/>
      <c r="EU12" s="190"/>
      <c r="EV12" s="190"/>
      <c r="EW12" s="190"/>
      <c r="EX12" s="190"/>
      <c r="EY12" s="190"/>
      <c r="EZ12" s="190"/>
      <c r="FA12" s="190"/>
      <c r="FB12" s="190"/>
      <c r="FC12" s="190"/>
      <c r="FD12" s="190"/>
      <c r="FE12" s="190"/>
      <c r="FF12" s="190"/>
      <c r="FG12" s="190"/>
      <c r="FH12" s="190"/>
      <c r="FI12" s="190"/>
      <c r="FJ12" s="190"/>
    </row>
    <row r="13" spans="1:166" ht="39" customHeight="1" x14ac:dyDescent="0.5">
      <c r="A13" s="36" t="s">
        <v>27</v>
      </c>
      <c r="B13" s="37">
        <v>46170</v>
      </c>
      <c r="C13" s="37" t="s">
        <v>19</v>
      </c>
      <c r="D13" s="38"/>
      <c r="E13" s="39"/>
      <c r="T13" s="55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44"/>
      <c r="AG13" s="44"/>
      <c r="AH13" s="44"/>
      <c r="AI13" s="56"/>
      <c r="AJ13" s="56"/>
      <c r="AK13" s="57"/>
      <c r="AL13" s="58"/>
      <c r="AM13" s="59"/>
      <c r="AN13" s="59"/>
      <c r="AO13" s="59"/>
      <c r="AP13" s="59"/>
      <c r="AQ13" s="59"/>
      <c r="AR13" s="59"/>
      <c r="AS13" s="60"/>
      <c r="AT13" s="59"/>
      <c r="AU13" s="59"/>
      <c r="AV13" s="59"/>
      <c r="AW13" s="59"/>
      <c r="AX13" s="59"/>
      <c r="AY13" s="59"/>
      <c r="AZ13" s="59"/>
      <c r="BA13" s="59"/>
      <c r="BB13" s="58"/>
      <c r="BC13" s="59"/>
      <c r="BD13" s="59"/>
      <c r="BE13" s="59"/>
      <c r="BF13" s="59"/>
      <c r="BG13" s="59"/>
      <c r="BH13" s="59"/>
      <c r="BI13" s="59"/>
      <c r="BJ13" s="55"/>
      <c r="BK13" s="61"/>
      <c r="BL13" s="40"/>
      <c r="BM13" s="40"/>
      <c r="BN13" s="40"/>
      <c r="BO13" s="40"/>
      <c r="BP13" s="40"/>
      <c r="BQ13" s="40"/>
      <c r="BR13" s="40"/>
      <c r="BS13" s="62"/>
      <c r="BT13" s="51">
        <v>5</v>
      </c>
      <c r="BU13" s="375">
        <v>9</v>
      </c>
      <c r="BV13" s="51"/>
      <c r="BW13" s="30"/>
      <c r="BX13" s="53"/>
      <c r="BY13" s="54">
        <f t="shared" si="0"/>
        <v>0</v>
      </c>
      <c r="BZ13" s="54">
        <f t="shared" si="1"/>
        <v>0</v>
      </c>
      <c r="CA13" s="54">
        <f t="shared" si="2"/>
        <v>0</v>
      </c>
      <c r="CB13" s="54">
        <f t="shared" si="3"/>
        <v>0</v>
      </c>
      <c r="CC13" s="54">
        <f t="shared" si="4"/>
        <v>1</v>
      </c>
      <c r="CD13" s="54">
        <f t="shared" si="5"/>
        <v>0</v>
      </c>
      <c r="CE13" s="54">
        <f t="shared" si="6"/>
        <v>0</v>
      </c>
      <c r="CF13" s="54">
        <f t="shared" si="7"/>
        <v>0</v>
      </c>
      <c r="CG13" s="54">
        <f t="shared" si="8"/>
        <v>1</v>
      </c>
      <c r="CH13" s="54">
        <f t="shared" si="9"/>
        <v>0</v>
      </c>
      <c r="CI13" s="54">
        <f t="shared" si="10"/>
        <v>0</v>
      </c>
      <c r="CJ13" s="54">
        <f t="shared" si="11"/>
        <v>0</v>
      </c>
      <c r="CK13" s="54">
        <f t="shared" si="12"/>
        <v>0</v>
      </c>
      <c r="CL13" s="54">
        <f t="shared" si="13"/>
        <v>0</v>
      </c>
      <c r="CM13" s="54">
        <f t="shared" si="14"/>
        <v>0</v>
      </c>
      <c r="CN13" s="54">
        <f t="shared" si="15"/>
        <v>0</v>
      </c>
      <c r="CO13" s="54">
        <f t="shared" si="16"/>
        <v>0</v>
      </c>
      <c r="CP13" s="54">
        <f t="shared" si="17"/>
        <v>0</v>
      </c>
      <c r="CQ13" s="54">
        <f t="shared" si="18"/>
        <v>0</v>
      </c>
      <c r="CR13" s="54">
        <f t="shared" si="19"/>
        <v>0</v>
      </c>
      <c r="CS13" s="54">
        <f t="shared" si="20"/>
        <v>0</v>
      </c>
      <c r="CT13" s="54">
        <f t="shared" si="21"/>
        <v>0</v>
      </c>
      <c r="CU13" s="54">
        <f t="shared" si="22"/>
        <v>0</v>
      </c>
      <c r="CV13" s="54">
        <f t="shared" si="23"/>
        <v>0</v>
      </c>
      <c r="CW13" s="54">
        <f t="shared" si="24"/>
        <v>0</v>
      </c>
      <c r="CX13" s="54">
        <f t="shared" si="25"/>
        <v>0</v>
      </c>
      <c r="CY13" s="54">
        <f t="shared" si="26"/>
        <v>0</v>
      </c>
      <c r="CZ13" s="54">
        <f t="shared" si="27"/>
        <v>0</v>
      </c>
      <c r="DA13" s="54">
        <f t="shared" si="28"/>
        <v>0</v>
      </c>
      <c r="DB13" s="54">
        <f t="shared" si="29"/>
        <v>0</v>
      </c>
      <c r="DC13" s="54">
        <f t="shared" si="30"/>
        <v>0</v>
      </c>
      <c r="DD13" s="54">
        <f t="shared" si="31"/>
        <v>0</v>
      </c>
      <c r="DE13" s="54">
        <f t="shared" si="32"/>
        <v>0</v>
      </c>
      <c r="DF13" s="54">
        <f t="shared" si="33"/>
        <v>0</v>
      </c>
      <c r="DG13" s="54">
        <f t="shared" si="34"/>
        <v>0</v>
      </c>
      <c r="DH13" s="54">
        <f t="shared" si="35"/>
        <v>0</v>
      </c>
      <c r="DI13" s="54">
        <f t="shared" si="36"/>
        <v>0</v>
      </c>
      <c r="DJ13" s="54">
        <f t="shared" si="37"/>
        <v>0</v>
      </c>
      <c r="DK13" s="54">
        <f t="shared" si="38"/>
        <v>0</v>
      </c>
      <c r="DL13" s="54">
        <f t="shared" si="39"/>
        <v>0</v>
      </c>
      <c r="DM13" s="54">
        <f t="shared" si="40"/>
        <v>0</v>
      </c>
      <c r="DN13" s="54">
        <f t="shared" si="41"/>
        <v>0</v>
      </c>
      <c r="DO13" s="54">
        <f t="shared" si="42"/>
        <v>0</v>
      </c>
      <c r="DP13" s="54">
        <f t="shared" si="43"/>
        <v>0</v>
      </c>
      <c r="DQ13" s="54">
        <f t="shared" si="44"/>
        <v>0</v>
      </c>
      <c r="DR13" s="54">
        <f t="shared" si="45"/>
        <v>0</v>
      </c>
      <c r="DS13" s="54">
        <f t="shared" si="46"/>
        <v>0</v>
      </c>
      <c r="DT13" s="54">
        <f t="shared" si="47"/>
        <v>0</v>
      </c>
      <c r="DU13" s="54">
        <f t="shared" si="48"/>
        <v>0</v>
      </c>
      <c r="DV13" s="54">
        <f t="shared" si="49"/>
        <v>0</v>
      </c>
      <c r="DW13" s="54">
        <f t="shared" si="50"/>
        <v>0</v>
      </c>
      <c r="DX13" s="54">
        <f t="shared" si="51"/>
        <v>0</v>
      </c>
      <c r="DY13" s="54">
        <f t="shared" si="52"/>
        <v>0</v>
      </c>
      <c r="DZ13" s="54">
        <f t="shared" si="53"/>
        <v>0</v>
      </c>
      <c r="EA13" s="54">
        <f t="shared" si="54"/>
        <v>0</v>
      </c>
      <c r="EB13" s="54">
        <f t="shared" si="55"/>
        <v>0</v>
      </c>
      <c r="EC13" s="54">
        <f t="shared" si="56"/>
        <v>0</v>
      </c>
      <c r="ED13" s="54">
        <f t="shared" si="57"/>
        <v>0</v>
      </c>
      <c r="EE13" s="54">
        <f t="shared" si="58"/>
        <v>0</v>
      </c>
      <c r="EF13" s="54">
        <f t="shared" si="59"/>
        <v>0</v>
      </c>
      <c r="EG13" s="54">
        <f t="shared" si="60"/>
        <v>0</v>
      </c>
      <c r="EH13" s="54">
        <f t="shared" si="61"/>
        <v>0</v>
      </c>
      <c r="EI13" s="54">
        <f t="shared" si="62"/>
        <v>0</v>
      </c>
      <c r="EJ13" s="54">
        <f t="shared" si="63"/>
        <v>0</v>
      </c>
      <c r="EK13" s="54">
        <f t="shared" si="64"/>
        <v>0</v>
      </c>
      <c r="EL13" s="54">
        <f t="shared" si="65"/>
        <v>0</v>
      </c>
      <c r="EM13" s="54">
        <f t="shared" si="66"/>
        <v>0</v>
      </c>
      <c r="EN13" s="54">
        <f t="shared" si="67"/>
        <v>0</v>
      </c>
      <c r="EO13" s="54">
        <f t="shared" si="67"/>
        <v>0</v>
      </c>
      <c r="EP13" s="189"/>
      <c r="EQ13" s="190"/>
      <c r="ER13" s="190"/>
      <c r="ES13" s="190"/>
      <c r="ET13" s="190"/>
      <c r="EU13" s="190"/>
      <c r="EV13" s="190"/>
      <c r="EW13" s="190"/>
      <c r="EX13" s="190"/>
      <c r="EY13" s="190"/>
      <c r="EZ13" s="190"/>
      <c r="FA13" s="190"/>
      <c r="FB13" s="190"/>
      <c r="FC13" s="190"/>
      <c r="FD13" s="190"/>
      <c r="FE13" s="190"/>
      <c r="FF13" s="190"/>
      <c r="FG13" s="190"/>
      <c r="FH13" s="190"/>
      <c r="FI13" s="190"/>
      <c r="FJ13" s="190"/>
    </row>
    <row r="14" spans="1:166" ht="39" customHeight="1" x14ac:dyDescent="0.5">
      <c r="A14" s="36"/>
      <c r="B14" s="37"/>
      <c r="C14" s="37" t="s">
        <v>21</v>
      </c>
      <c r="D14" s="38"/>
      <c r="E14" s="39"/>
      <c r="T14" s="55"/>
      <c r="U14" s="331">
        <v>21</v>
      </c>
      <c r="V14" s="331">
        <v>22</v>
      </c>
      <c r="W14" s="331">
        <v>12</v>
      </c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7"/>
      <c r="AL14" s="58"/>
      <c r="AM14" s="59"/>
      <c r="AN14" s="59"/>
      <c r="AO14" s="59"/>
      <c r="AP14" s="59"/>
      <c r="AQ14" s="59"/>
      <c r="AR14" s="59"/>
      <c r="AS14" s="60"/>
      <c r="AT14" s="59"/>
      <c r="AU14" s="59"/>
      <c r="AV14" s="59"/>
      <c r="AW14" s="59"/>
      <c r="AX14" s="59"/>
      <c r="AY14" s="59"/>
      <c r="AZ14" s="59"/>
      <c r="BA14" s="59"/>
      <c r="BB14" s="58"/>
      <c r="BC14" s="59"/>
      <c r="BD14" s="59"/>
      <c r="BE14" s="59"/>
      <c r="BF14" s="59"/>
      <c r="BG14" s="59"/>
      <c r="BH14" s="59"/>
      <c r="BI14" s="59"/>
      <c r="BJ14" s="55"/>
      <c r="BK14" s="61"/>
      <c r="BL14" s="40"/>
      <c r="BM14" s="40"/>
      <c r="BN14" s="40"/>
      <c r="BO14" s="40"/>
      <c r="BP14" s="40"/>
      <c r="BQ14" s="40"/>
      <c r="BR14" s="40"/>
      <c r="BS14" s="62"/>
      <c r="BT14" s="51">
        <v>5</v>
      </c>
      <c r="BU14" s="377">
        <v>9</v>
      </c>
      <c r="BV14" s="51"/>
      <c r="BW14" s="30"/>
      <c r="BX14" s="53"/>
      <c r="BY14" s="54">
        <f t="shared" si="0"/>
        <v>0</v>
      </c>
      <c r="BZ14" s="54">
        <f t="shared" si="1"/>
        <v>0</v>
      </c>
      <c r="CA14" s="54">
        <f t="shared" si="2"/>
        <v>0</v>
      </c>
      <c r="CB14" s="54">
        <f t="shared" si="3"/>
        <v>0</v>
      </c>
      <c r="CC14" s="54">
        <f t="shared" si="4"/>
        <v>1</v>
      </c>
      <c r="CD14" s="54">
        <f t="shared" si="5"/>
        <v>0</v>
      </c>
      <c r="CE14" s="54">
        <f t="shared" si="6"/>
        <v>0</v>
      </c>
      <c r="CF14" s="54">
        <f t="shared" si="7"/>
        <v>0</v>
      </c>
      <c r="CG14" s="54">
        <f t="shared" si="8"/>
        <v>1</v>
      </c>
      <c r="CH14" s="54">
        <f t="shared" si="9"/>
        <v>0</v>
      </c>
      <c r="CI14" s="54">
        <f t="shared" si="10"/>
        <v>0</v>
      </c>
      <c r="CJ14" s="54">
        <f t="shared" si="11"/>
        <v>1</v>
      </c>
      <c r="CK14" s="54">
        <f t="shared" si="12"/>
        <v>0</v>
      </c>
      <c r="CL14" s="54">
        <f t="shared" si="13"/>
        <v>0</v>
      </c>
      <c r="CM14" s="54">
        <f t="shared" si="14"/>
        <v>0</v>
      </c>
      <c r="CN14" s="54">
        <f t="shared" si="15"/>
        <v>0</v>
      </c>
      <c r="CO14" s="54">
        <f t="shared" si="16"/>
        <v>0</v>
      </c>
      <c r="CP14" s="54">
        <f t="shared" si="17"/>
        <v>0</v>
      </c>
      <c r="CQ14" s="54">
        <f t="shared" si="18"/>
        <v>0</v>
      </c>
      <c r="CR14" s="54">
        <f t="shared" si="19"/>
        <v>0</v>
      </c>
      <c r="CS14" s="54">
        <f t="shared" si="20"/>
        <v>1</v>
      </c>
      <c r="CT14" s="54">
        <f t="shared" si="21"/>
        <v>1</v>
      </c>
      <c r="CU14" s="54">
        <f t="shared" si="22"/>
        <v>0</v>
      </c>
      <c r="CV14" s="54">
        <f t="shared" si="23"/>
        <v>0</v>
      </c>
      <c r="CW14" s="54">
        <f t="shared" si="24"/>
        <v>0</v>
      </c>
      <c r="CX14" s="54">
        <f t="shared" si="25"/>
        <v>0</v>
      </c>
      <c r="CY14" s="54">
        <f t="shared" si="26"/>
        <v>0</v>
      </c>
      <c r="CZ14" s="54">
        <f t="shared" si="27"/>
        <v>0</v>
      </c>
      <c r="DA14" s="54">
        <f t="shared" si="28"/>
        <v>0</v>
      </c>
      <c r="DB14" s="54">
        <f t="shared" si="29"/>
        <v>0</v>
      </c>
      <c r="DC14" s="54">
        <f t="shared" si="30"/>
        <v>0</v>
      </c>
      <c r="DD14" s="54">
        <f t="shared" si="31"/>
        <v>0</v>
      </c>
      <c r="DE14" s="54">
        <f t="shared" si="32"/>
        <v>0</v>
      </c>
      <c r="DF14" s="54">
        <f t="shared" si="33"/>
        <v>0</v>
      </c>
      <c r="DG14" s="54">
        <f t="shared" si="34"/>
        <v>0</v>
      </c>
      <c r="DH14" s="54">
        <f t="shared" si="35"/>
        <v>0</v>
      </c>
      <c r="DI14" s="54">
        <f t="shared" si="36"/>
        <v>0</v>
      </c>
      <c r="DJ14" s="54">
        <f t="shared" si="37"/>
        <v>0</v>
      </c>
      <c r="DK14" s="54">
        <f t="shared" si="38"/>
        <v>0</v>
      </c>
      <c r="DL14" s="54">
        <f t="shared" si="39"/>
        <v>0</v>
      </c>
      <c r="DM14" s="54">
        <f t="shared" si="40"/>
        <v>0</v>
      </c>
      <c r="DN14" s="54">
        <f t="shared" si="41"/>
        <v>0</v>
      </c>
      <c r="DO14" s="54">
        <f t="shared" si="42"/>
        <v>0</v>
      </c>
      <c r="DP14" s="54">
        <f t="shared" si="43"/>
        <v>0</v>
      </c>
      <c r="DQ14" s="54">
        <f t="shared" si="44"/>
        <v>0</v>
      </c>
      <c r="DR14" s="54">
        <f t="shared" si="45"/>
        <v>0</v>
      </c>
      <c r="DS14" s="54">
        <f t="shared" si="46"/>
        <v>0</v>
      </c>
      <c r="DT14" s="54">
        <f t="shared" si="47"/>
        <v>0</v>
      </c>
      <c r="DU14" s="54">
        <f t="shared" si="48"/>
        <v>0</v>
      </c>
      <c r="DV14" s="54">
        <f t="shared" si="49"/>
        <v>0</v>
      </c>
      <c r="DW14" s="54">
        <f t="shared" si="50"/>
        <v>0</v>
      </c>
      <c r="DX14" s="54">
        <f t="shared" si="51"/>
        <v>0</v>
      </c>
      <c r="DY14" s="54">
        <f t="shared" si="52"/>
        <v>0</v>
      </c>
      <c r="DZ14" s="54">
        <f t="shared" si="53"/>
        <v>0</v>
      </c>
      <c r="EA14" s="54">
        <f t="shared" si="54"/>
        <v>0</v>
      </c>
      <c r="EB14" s="54">
        <f t="shared" si="55"/>
        <v>0</v>
      </c>
      <c r="EC14" s="54">
        <f t="shared" si="56"/>
        <v>0</v>
      </c>
      <c r="ED14" s="54">
        <f t="shared" si="57"/>
        <v>0</v>
      </c>
      <c r="EE14" s="54">
        <f t="shared" si="58"/>
        <v>0</v>
      </c>
      <c r="EF14" s="54">
        <f t="shared" si="59"/>
        <v>0</v>
      </c>
      <c r="EG14" s="54">
        <f t="shared" si="60"/>
        <v>0</v>
      </c>
      <c r="EH14" s="54">
        <f t="shared" si="61"/>
        <v>0</v>
      </c>
      <c r="EI14" s="54">
        <f t="shared" si="62"/>
        <v>0</v>
      </c>
      <c r="EJ14" s="54">
        <f t="shared" si="63"/>
        <v>0</v>
      </c>
      <c r="EK14" s="54">
        <f t="shared" si="64"/>
        <v>0</v>
      </c>
      <c r="EL14" s="54">
        <f t="shared" si="65"/>
        <v>0</v>
      </c>
      <c r="EM14" s="54">
        <f t="shared" si="66"/>
        <v>0</v>
      </c>
      <c r="EN14" s="54">
        <f t="shared" si="67"/>
        <v>0</v>
      </c>
      <c r="EO14" s="54">
        <f t="shared" si="67"/>
        <v>0</v>
      </c>
      <c r="EP14" s="189"/>
      <c r="EQ14" s="190"/>
      <c r="ER14" s="190"/>
      <c r="ES14" s="190"/>
      <c r="ET14" s="190"/>
      <c r="EU14" s="190"/>
      <c r="EV14" s="190"/>
      <c r="EW14" s="190"/>
      <c r="EX14" s="190"/>
      <c r="EY14" s="190"/>
      <c r="EZ14" s="190"/>
      <c r="FA14" s="190"/>
      <c r="FB14" s="190"/>
      <c r="FC14" s="190"/>
      <c r="FD14" s="190"/>
      <c r="FE14" s="190"/>
      <c r="FF14" s="190"/>
      <c r="FG14" s="190"/>
      <c r="FH14" s="190"/>
      <c r="FI14" s="190"/>
      <c r="FJ14" s="190"/>
    </row>
    <row r="15" spans="1:166" ht="32.25" customHeight="1" x14ac:dyDescent="0.5">
      <c r="A15" s="36" t="s">
        <v>28</v>
      </c>
      <c r="B15" s="37">
        <v>46171</v>
      </c>
      <c r="C15" s="37" t="s">
        <v>19</v>
      </c>
      <c r="D15" s="38"/>
      <c r="E15" s="39"/>
      <c r="T15" s="55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7"/>
      <c r="AL15" s="58"/>
      <c r="AM15" s="59"/>
      <c r="AN15" s="59"/>
      <c r="AO15" s="59"/>
      <c r="AP15" s="59"/>
      <c r="AQ15" s="59"/>
      <c r="AR15" s="59"/>
      <c r="AS15" s="60"/>
      <c r="AT15" s="59"/>
      <c r="AU15" s="59"/>
      <c r="AV15" s="59"/>
      <c r="AW15" s="59"/>
      <c r="AX15" s="59"/>
      <c r="AY15" s="59"/>
      <c r="AZ15" s="59"/>
      <c r="BA15" s="59"/>
      <c r="BB15" s="58"/>
      <c r="BC15" s="59"/>
      <c r="BD15" s="59"/>
      <c r="BE15" s="59"/>
      <c r="BF15" s="59"/>
      <c r="BG15" s="59"/>
      <c r="BH15" s="59"/>
      <c r="BI15" s="59"/>
      <c r="BJ15" s="55"/>
      <c r="BK15" s="61"/>
      <c r="BL15" s="40"/>
      <c r="BM15" s="40"/>
      <c r="BN15" s="40"/>
      <c r="BO15" s="40"/>
      <c r="BP15" s="40"/>
      <c r="BQ15" s="40"/>
      <c r="BR15" s="40"/>
      <c r="BS15" s="62"/>
      <c r="BT15" s="51">
        <v>5</v>
      </c>
      <c r="BU15" s="375">
        <v>9</v>
      </c>
      <c r="BV15" s="51"/>
      <c r="BW15" s="30"/>
      <c r="BX15" s="53"/>
      <c r="BY15" s="54">
        <f t="shared" si="0"/>
        <v>0</v>
      </c>
      <c r="BZ15" s="54">
        <f t="shared" si="1"/>
        <v>0</v>
      </c>
      <c r="CA15" s="54">
        <f t="shared" si="2"/>
        <v>0</v>
      </c>
      <c r="CB15" s="54">
        <f t="shared" si="3"/>
        <v>0</v>
      </c>
      <c r="CC15" s="54">
        <f t="shared" si="4"/>
        <v>1</v>
      </c>
      <c r="CD15" s="54">
        <f t="shared" si="5"/>
        <v>0</v>
      </c>
      <c r="CE15" s="54">
        <f t="shared" si="6"/>
        <v>0</v>
      </c>
      <c r="CF15" s="54">
        <f t="shared" si="7"/>
        <v>0</v>
      </c>
      <c r="CG15" s="54">
        <f t="shared" si="8"/>
        <v>1</v>
      </c>
      <c r="CH15" s="54">
        <f t="shared" si="9"/>
        <v>0</v>
      </c>
      <c r="CI15" s="54">
        <f t="shared" si="10"/>
        <v>0</v>
      </c>
      <c r="CJ15" s="54">
        <f t="shared" si="11"/>
        <v>0</v>
      </c>
      <c r="CK15" s="54">
        <f t="shared" si="12"/>
        <v>0</v>
      </c>
      <c r="CL15" s="54">
        <f t="shared" si="13"/>
        <v>0</v>
      </c>
      <c r="CM15" s="54">
        <f t="shared" si="14"/>
        <v>0</v>
      </c>
      <c r="CN15" s="54">
        <f t="shared" si="15"/>
        <v>0</v>
      </c>
      <c r="CO15" s="54">
        <f t="shared" si="16"/>
        <v>0</v>
      </c>
      <c r="CP15" s="54">
        <f t="shared" si="17"/>
        <v>0</v>
      </c>
      <c r="CQ15" s="54">
        <f t="shared" si="18"/>
        <v>0</v>
      </c>
      <c r="CR15" s="54">
        <f t="shared" si="19"/>
        <v>0</v>
      </c>
      <c r="CS15" s="54">
        <f t="shared" si="20"/>
        <v>0</v>
      </c>
      <c r="CT15" s="54">
        <f t="shared" si="21"/>
        <v>0</v>
      </c>
      <c r="CU15" s="54">
        <f t="shared" si="22"/>
        <v>0</v>
      </c>
      <c r="CV15" s="54">
        <f t="shared" si="23"/>
        <v>0</v>
      </c>
      <c r="CW15" s="54">
        <f t="shared" si="24"/>
        <v>0</v>
      </c>
      <c r="CX15" s="54">
        <f t="shared" si="25"/>
        <v>0</v>
      </c>
      <c r="CY15" s="54">
        <f t="shared" si="26"/>
        <v>0</v>
      </c>
      <c r="CZ15" s="54">
        <f t="shared" si="27"/>
        <v>0</v>
      </c>
      <c r="DA15" s="54">
        <f t="shared" si="28"/>
        <v>0</v>
      </c>
      <c r="DB15" s="54">
        <f t="shared" si="29"/>
        <v>0</v>
      </c>
      <c r="DC15" s="54">
        <f t="shared" si="30"/>
        <v>0</v>
      </c>
      <c r="DD15" s="54">
        <f t="shared" si="31"/>
        <v>0</v>
      </c>
      <c r="DE15" s="54">
        <f t="shared" si="32"/>
        <v>0</v>
      </c>
      <c r="DF15" s="54">
        <f t="shared" si="33"/>
        <v>0</v>
      </c>
      <c r="DG15" s="54">
        <f t="shared" si="34"/>
        <v>0</v>
      </c>
      <c r="DH15" s="54">
        <f t="shared" si="35"/>
        <v>0</v>
      </c>
      <c r="DI15" s="54">
        <f t="shared" si="36"/>
        <v>0</v>
      </c>
      <c r="DJ15" s="54">
        <f t="shared" si="37"/>
        <v>0</v>
      </c>
      <c r="DK15" s="54">
        <f t="shared" si="38"/>
        <v>0</v>
      </c>
      <c r="DL15" s="54">
        <f t="shared" si="39"/>
        <v>0</v>
      </c>
      <c r="DM15" s="54">
        <f t="shared" si="40"/>
        <v>0</v>
      </c>
      <c r="DN15" s="54">
        <f t="shared" si="41"/>
        <v>0</v>
      </c>
      <c r="DO15" s="54">
        <f t="shared" si="42"/>
        <v>0</v>
      </c>
      <c r="DP15" s="54">
        <f t="shared" si="43"/>
        <v>0</v>
      </c>
      <c r="DQ15" s="54">
        <f t="shared" si="44"/>
        <v>0</v>
      </c>
      <c r="DR15" s="54">
        <f t="shared" si="45"/>
        <v>0</v>
      </c>
      <c r="DS15" s="54">
        <f t="shared" si="46"/>
        <v>0</v>
      </c>
      <c r="DT15" s="54">
        <f t="shared" si="47"/>
        <v>0</v>
      </c>
      <c r="DU15" s="54">
        <f t="shared" si="48"/>
        <v>0</v>
      </c>
      <c r="DV15" s="54">
        <f t="shared" si="49"/>
        <v>0</v>
      </c>
      <c r="DW15" s="54">
        <f t="shared" si="50"/>
        <v>0</v>
      </c>
      <c r="DX15" s="54">
        <f t="shared" si="51"/>
        <v>0</v>
      </c>
      <c r="DY15" s="54">
        <f t="shared" si="52"/>
        <v>0</v>
      </c>
      <c r="DZ15" s="54">
        <f t="shared" si="53"/>
        <v>0</v>
      </c>
      <c r="EA15" s="54">
        <f t="shared" si="54"/>
        <v>0</v>
      </c>
      <c r="EB15" s="54">
        <f t="shared" si="55"/>
        <v>0</v>
      </c>
      <c r="EC15" s="54">
        <f t="shared" si="56"/>
        <v>0</v>
      </c>
      <c r="ED15" s="54">
        <f t="shared" si="57"/>
        <v>0</v>
      </c>
      <c r="EE15" s="54">
        <f t="shared" si="58"/>
        <v>0</v>
      </c>
      <c r="EF15" s="54">
        <f t="shared" si="59"/>
        <v>0</v>
      </c>
      <c r="EG15" s="54">
        <f t="shared" si="60"/>
        <v>0</v>
      </c>
      <c r="EH15" s="54">
        <f t="shared" si="61"/>
        <v>0</v>
      </c>
      <c r="EI15" s="54">
        <f t="shared" si="62"/>
        <v>0</v>
      </c>
      <c r="EJ15" s="54">
        <f t="shared" si="63"/>
        <v>0</v>
      </c>
      <c r="EK15" s="54">
        <f t="shared" si="64"/>
        <v>0</v>
      </c>
      <c r="EL15" s="54">
        <f t="shared" si="65"/>
        <v>0</v>
      </c>
      <c r="EM15" s="54">
        <f t="shared" si="66"/>
        <v>0</v>
      </c>
      <c r="EN15" s="54">
        <f t="shared" si="67"/>
        <v>0</v>
      </c>
      <c r="EO15" s="54">
        <f t="shared" si="67"/>
        <v>0</v>
      </c>
      <c r="EP15" s="189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</row>
    <row r="16" spans="1:166" ht="32.25" customHeight="1" x14ac:dyDescent="0.5">
      <c r="A16" s="36"/>
      <c r="B16" s="37"/>
      <c r="C16" s="37" t="s">
        <v>21</v>
      </c>
      <c r="D16" s="38"/>
      <c r="E16" s="39"/>
      <c r="T16" s="55"/>
      <c r="U16" s="331">
        <v>13</v>
      </c>
      <c r="V16" s="331">
        <v>14</v>
      </c>
      <c r="W16" s="331">
        <v>15</v>
      </c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7"/>
      <c r="AL16" s="58"/>
      <c r="AM16" s="59"/>
      <c r="AN16" s="59"/>
      <c r="AO16" s="59"/>
      <c r="AP16" s="59"/>
      <c r="AQ16" s="59"/>
      <c r="AR16" s="59"/>
      <c r="AS16" s="60"/>
      <c r="AT16" s="59"/>
      <c r="AU16" s="59"/>
      <c r="AV16" s="59"/>
      <c r="AW16" s="59"/>
      <c r="AX16" s="59"/>
      <c r="AY16" s="59"/>
      <c r="AZ16" s="59"/>
      <c r="BA16" s="59"/>
      <c r="BB16" s="58"/>
      <c r="BC16" s="59"/>
      <c r="BD16" s="59"/>
      <c r="BE16" s="59"/>
      <c r="BF16" s="59"/>
      <c r="BG16" s="59"/>
      <c r="BH16" s="59"/>
      <c r="BI16" s="59"/>
      <c r="BJ16" s="55"/>
      <c r="BK16" s="374">
        <v>22</v>
      </c>
      <c r="BL16" s="374">
        <v>8</v>
      </c>
      <c r="BM16" s="40" t="s">
        <v>26</v>
      </c>
      <c r="BN16" s="40"/>
      <c r="BO16" s="40"/>
      <c r="BP16" s="40"/>
      <c r="BQ16" s="40"/>
      <c r="BR16" s="40"/>
      <c r="BS16" s="62"/>
      <c r="BT16" s="51">
        <v>5</v>
      </c>
      <c r="BU16" s="377">
        <v>9</v>
      </c>
      <c r="BV16" s="51"/>
      <c r="BW16" s="30"/>
      <c r="BX16" s="53"/>
      <c r="BY16" s="54">
        <f t="shared" si="0"/>
        <v>0</v>
      </c>
      <c r="BZ16" s="54">
        <f t="shared" si="1"/>
        <v>0</v>
      </c>
      <c r="CA16" s="54">
        <f t="shared" si="2"/>
        <v>0</v>
      </c>
      <c r="CB16" s="54">
        <f t="shared" si="3"/>
        <v>0</v>
      </c>
      <c r="CC16" s="54">
        <f t="shared" si="4"/>
        <v>1</v>
      </c>
      <c r="CD16" s="54">
        <f t="shared" si="5"/>
        <v>0</v>
      </c>
      <c r="CE16" s="54">
        <f t="shared" si="6"/>
        <v>0</v>
      </c>
      <c r="CF16" s="54">
        <f t="shared" si="7"/>
        <v>1</v>
      </c>
      <c r="CG16" s="54">
        <f t="shared" si="8"/>
        <v>1</v>
      </c>
      <c r="CH16" s="54">
        <f t="shared" si="9"/>
        <v>0</v>
      </c>
      <c r="CI16" s="54">
        <f t="shared" si="10"/>
        <v>0</v>
      </c>
      <c r="CJ16" s="54">
        <f t="shared" si="11"/>
        <v>0</v>
      </c>
      <c r="CK16" s="54">
        <f t="shared" si="12"/>
        <v>1</v>
      </c>
      <c r="CL16" s="54">
        <f t="shared" si="13"/>
        <v>1</v>
      </c>
      <c r="CM16" s="54">
        <f t="shared" si="14"/>
        <v>1</v>
      </c>
      <c r="CN16" s="54">
        <f t="shared" si="15"/>
        <v>0</v>
      </c>
      <c r="CO16" s="54">
        <f t="shared" si="16"/>
        <v>0</v>
      </c>
      <c r="CP16" s="54">
        <f t="shared" si="17"/>
        <v>0</v>
      </c>
      <c r="CQ16" s="54">
        <f t="shared" si="18"/>
        <v>0</v>
      </c>
      <c r="CR16" s="54">
        <f t="shared" si="19"/>
        <v>0</v>
      </c>
      <c r="CS16" s="54">
        <f t="shared" si="20"/>
        <v>0</v>
      </c>
      <c r="CT16" s="54">
        <f t="shared" si="21"/>
        <v>1</v>
      </c>
      <c r="CU16" s="54">
        <f t="shared" si="22"/>
        <v>0</v>
      </c>
      <c r="CV16" s="54">
        <f t="shared" si="23"/>
        <v>0</v>
      </c>
      <c r="CW16" s="54">
        <f t="shared" si="24"/>
        <v>0</v>
      </c>
      <c r="CX16" s="54">
        <f t="shared" si="25"/>
        <v>0</v>
      </c>
      <c r="CY16" s="54">
        <f t="shared" si="26"/>
        <v>0</v>
      </c>
      <c r="CZ16" s="54">
        <f t="shared" si="27"/>
        <v>0</v>
      </c>
      <c r="DA16" s="54">
        <f t="shared" si="28"/>
        <v>0</v>
      </c>
      <c r="DB16" s="54">
        <f t="shared" si="29"/>
        <v>0</v>
      </c>
      <c r="DC16" s="54">
        <f t="shared" si="30"/>
        <v>0</v>
      </c>
      <c r="DD16" s="54">
        <f t="shared" si="31"/>
        <v>0</v>
      </c>
      <c r="DE16" s="54">
        <f t="shared" si="32"/>
        <v>0</v>
      </c>
      <c r="DF16" s="54">
        <f t="shared" si="33"/>
        <v>0</v>
      </c>
      <c r="DG16" s="54">
        <f t="shared" si="34"/>
        <v>0</v>
      </c>
      <c r="DH16" s="54">
        <f t="shared" si="35"/>
        <v>0</v>
      </c>
      <c r="DI16" s="54">
        <f t="shared" si="36"/>
        <v>0</v>
      </c>
      <c r="DJ16" s="54">
        <f t="shared" si="37"/>
        <v>0</v>
      </c>
      <c r="DK16" s="54">
        <f t="shared" si="38"/>
        <v>0</v>
      </c>
      <c r="DL16" s="54">
        <f t="shared" si="39"/>
        <v>0</v>
      </c>
      <c r="DM16" s="54">
        <f t="shared" si="40"/>
        <v>0</v>
      </c>
      <c r="DN16" s="54">
        <f t="shared" si="41"/>
        <v>0</v>
      </c>
      <c r="DO16" s="54">
        <f t="shared" si="42"/>
        <v>0</v>
      </c>
      <c r="DP16" s="54">
        <f t="shared" si="43"/>
        <v>0</v>
      </c>
      <c r="DQ16" s="54">
        <f t="shared" si="44"/>
        <v>0</v>
      </c>
      <c r="DR16" s="54">
        <f t="shared" si="45"/>
        <v>0</v>
      </c>
      <c r="DS16" s="54">
        <f t="shared" si="46"/>
        <v>0</v>
      </c>
      <c r="DT16" s="54">
        <f t="shared" si="47"/>
        <v>0</v>
      </c>
      <c r="DU16" s="54">
        <f t="shared" si="48"/>
        <v>0</v>
      </c>
      <c r="DV16" s="54">
        <f t="shared" si="49"/>
        <v>0</v>
      </c>
      <c r="DW16" s="54">
        <f t="shared" si="50"/>
        <v>0</v>
      </c>
      <c r="DX16" s="54">
        <f t="shared" si="51"/>
        <v>0</v>
      </c>
      <c r="DY16" s="54">
        <f t="shared" si="52"/>
        <v>0</v>
      </c>
      <c r="DZ16" s="54">
        <f t="shared" si="53"/>
        <v>0</v>
      </c>
      <c r="EA16" s="54">
        <f t="shared" si="54"/>
        <v>0</v>
      </c>
      <c r="EB16" s="54">
        <f t="shared" si="55"/>
        <v>0</v>
      </c>
      <c r="EC16" s="54">
        <f t="shared" si="56"/>
        <v>0</v>
      </c>
      <c r="ED16" s="54">
        <f t="shared" si="57"/>
        <v>0</v>
      </c>
      <c r="EE16" s="54">
        <f t="shared" si="58"/>
        <v>0</v>
      </c>
      <c r="EF16" s="54">
        <f t="shared" si="59"/>
        <v>0</v>
      </c>
      <c r="EG16" s="54">
        <f t="shared" si="60"/>
        <v>0</v>
      </c>
      <c r="EH16" s="54">
        <f t="shared" si="61"/>
        <v>0</v>
      </c>
      <c r="EI16" s="54">
        <f t="shared" si="62"/>
        <v>0</v>
      </c>
      <c r="EJ16" s="54">
        <f t="shared" si="63"/>
        <v>0</v>
      </c>
      <c r="EK16" s="54">
        <f t="shared" si="64"/>
        <v>0</v>
      </c>
      <c r="EL16" s="54">
        <f t="shared" si="65"/>
        <v>0</v>
      </c>
      <c r="EM16" s="54">
        <f t="shared" si="66"/>
        <v>0</v>
      </c>
      <c r="EN16" s="54">
        <f t="shared" si="67"/>
        <v>0</v>
      </c>
      <c r="EO16" s="54">
        <f t="shared" si="67"/>
        <v>0</v>
      </c>
      <c r="EP16" s="189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</row>
    <row r="17" spans="1:166" s="65" customFormat="1" ht="24.75" customHeight="1" x14ac:dyDescent="0.5">
      <c r="A17" s="36" t="s">
        <v>29</v>
      </c>
      <c r="B17" s="37">
        <v>46172</v>
      </c>
      <c r="C17" s="37" t="s">
        <v>19</v>
      </c>
      <c r="D17" s="38"/>
      <c r="E17" s="39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55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7"/>
      <c r="AL17" s="58"/>
      <c r="AM17" s="59"/>
      <c r="AN17" s="59"/>
      <c r="AO17" s="59"/>
      <c r="AP17" s="59"/>
      <c r="AQ17" s="59"/>
      <c r="AR17" s="59"/>
      <c r="AS17" s="60"/>
      <c r="AT17" s="59"/>
      <c r="AU17" s="59"/>
      <c r="AV17" s="59"/>
      <c r="AW17" s="59"/>
      <c r="AX17" s="59"/>
      <c r="AY17" s="59"/>
      <c r="AZ17" s="59"/>
      <c r="BA17" s="59"/>
      <c r="BB17" s="58"/>
      <c r="BC17" s="59"/>
      <c r="BD17" s="59"/>
      <c r="BE17" s="59"/>
      <c r="BF17" s="59"/>
      <c r="BG17" s="59"/>
      <c r="BH17" s="59"/>
      <c r="BI17" s="59"/>
      <c r="BJ17" s="55"/>
      <c r="BK17" s="61"/>
      <c r="BL17" s="40"/>
      <c r="BM17" s="40"/>
      <c r="BN17" s="40"/>
      <c r="BO17" s="40"/>
      <c r="BP17" s="40"/>
      <c r="BQ17" s="40"/>
      <c r="BR17" s="40"/>
      <c r="BS17" s="62"/>
      <c r="BT17" s="63"/>
      <c r="BU17" s="63"/>
      <c r="BV17" s="51"/>
      <c r="BW17" s="30"/>
      <c r="BX17" s="53"/>
      <c r="BY17" s="54">
        <f t="shared" si="0"/>
        <v>0</v>
      </c>
      <c r="BZ17" s="54">
        <f t="shared" si="1"/>
        <v>0</v>
      </c>
      <c r="CA17" s="54">
        <f t="shared" si="2"/>
        <v>0</v>
      </c>
      <c r="CB17" s="54">
        <f t="shared" si="3"/>
        <v>0</v>
      </c>
      <c r="CC17" s="54">
        <f t="shared" si="4"/>
        <v>0</v>
      </c>
      <c r="CD17" s="54">
        <f t="shared" si="5"/>
        <v>0</v>
      </c>
      <c r="CE17" s="54">
        <f t="shared" si="6"/>
        <v>0</v>
      </c>
      <c r="CF17" s="54">
        <f t="shared" si="7"/>
        <v>0</v>
      </c>
      <c r="CG17" s="54">
        <f t="shared" si="8"/>
        <v>0</v>
      </c>
      <c r="CH17" s="54">
        <f t="shared" si="9"/>
        <v>0</v>
      </c>
      <c r="CI17" s="54">
        <f t="shared" si="10"/>
        <v>0</v>
      </c>
      <c r="CJ17" s="54">
        <f t="shared" si="11"/>
        <v>0</v>
      </c>
      <c r="CK17" s="54">
        <f t="shared" si="12"/>
        <v>0</v>
      </c>
      <c r="CL17" s="54">
        <f t="shared" si="13"/>
        <v>0</v>
      </c>
      <c r="CM17" s="54">
        <f t="shared" si="14"/>
        <v>0</v>
      </c>
      <c r="CN17" s="54">
        <f t="shared" si="15"/>
        <v>0</v>
      </c>
      <c r="CO17" s="54">
        <f t="shared" si="16"/>
        <v>0</v>
      </c>
      <c r="CP17" s="54">
        <f t="shared" si="17"/>
        <v>0</v>
      </c>
      <c r="CQ17" s="54">
        <f t="shared" si="18"/>
        <v>0</v>
      </c>
      <c r="CR17" s="54">
        <f t="shared" si="19"/>
        <v>0</v>
      </c>
      <c r="CS17" s="54">
        <f t="shared" si="20"/>
        <v>0</v>
      </c>
      <c r="CT17" s="54">
        <f t="shared" si="21"/>
        <v>0</v>
      </c>
      <c r="CU17" s="54">
        <f t="shared" si="22"/>
        <v>0</v>
      </c>
      <c r="CV17" s="54">
        <f t="shared" si="23"/>
        <v>0</v>
      </c>
      <c r="CW17" s="54">
        <f t="shared" si="24"/>
        <v>0</v>
      </c>
      <c r="CX17" s="54">
        <f t="shared" si="25"/>
        <v>0</v>
      </c>
      <c r="CY17" s="54">
        <f t="shared" si="26"/>
        <v>0</v>
      </c>
      <c r="CZ17" s="54">
        <f t="shared" si="27"/>
        <v>0</v>
      </c>
      <c r="DA17" s="54">
        <f t="shared" si="28"/>
        <v>0</v>
      </c>
      <c r="DB17" s="54">
        <f t="shared" si="29"/>
        <v>0</v>
      </c>
      <c r="DC17" s="54">
        <f t="shared" si="30"/>
        <v>0</v>
      </c>
      <c r="DD17" s="54">
        <f t="shared" si="31"/>
        <v>0</v>
      </c>
      <c r="DE17" s="54">
        <f t="shared" si="32"/>
        <v>0</v>
      </c>
      <c r="DF17" s="54">
        <f t="shared" si="33"/>
        <v>0</v>
      </c>
      <c r="DG17" s="54">
        <f t="shared" si="34"/>
        <v>0</v>
      </c>
      <c r="DH17" s="54">
        <f t="shared" si="35"/>
        <v>0</v>
      </c>
      <c r="DI17" s="54">
        <f t="shared" si="36"/>
        <v>0</v>
      </c>
      <c r="DJ17" s="54">
        <f t="shared" si="37"/>
        <v>0</v>
      </c>
      <c r="DK17" s="54">
        <f t="shared" si="38"/>
        <v>0</v>
      </c>
      <c r="DL17" s="54">
        <f t="shared" si="39"/>
        <v>0</v>
      </c>
      <c r="DM17" s="54">
        <f t="shared" si="40"/>
        <v>0</v>
      </c>
      <c r="DN17" s="54">
        <f t="shared" si="41"/>
        <v>0</v>
      </c>
      <c r="DO17" s="54">
        <f t="shared" si="42"/>
        <v>0</v>
      </c>
      <c r="DP17" s="54">
        <f t="shared" si="43"/>
        <v>0</v>
      </c>
      <c r="DQ17" s="54">
        <f t="shared" si="44"/>
        <v>0</v>
      </c>
      <c r="DR17" s="54">
        <f t="shared" si="45"/>
        <v>0</v>
      </c>
      <c r="DS17" s="54">
        <f t="shared" si="46"/>
        <v>0</v>
      </c>
      <c r="DT17" s="54">
        <f t="shared" si="47"/>
        <v>0</v>
      </c>
      <c r="DU17" s="54">
        <f t="shared" si="48"/>
        <v>0</v>
      </c>
      <c r="DV17" s="54">
        <f t="shared" si="49"/>
        <v>0</v>
      </c>
      <c r="DW17" s="54">
        <f t="shared" si="50"/>
        <v>0</v>
      </c>
      <c r="DX17" s="54">
        <f t="shared" si="51"/>
        <v>0</v>
      </c>
      <c r="DY17" s="54">
        <f t="shared" si="52"/>
        <v>0</v>
      </c>
      <c r="DZ17" s="54">
        <f t="shared" si="53"/>
        <v>0</v>
      </c>
      <c r="EA17" s="54">
        <f t="shared" si="54"/>
        <v>0</v>
      </c>
      <c r="EB17" s="54">
        <f t="shared" si="55"/>
        <v>0</v>
      </c>
      <c r="EC17" s="54">
        <f t="shared" si="56"/>
        <v>0</v>
      </c>
      <c r="ED17" s="54">
        <f t="shared" si="57"/>
        <v>0</v>
      </c>
      <c r="EE17" s="54">
        <f t="shared" si="58"/>
        <v>0</v>
      </c>
      <c r="EF17" s="54">
        <f t="shared" si="59"/>
        <v>0</v>
      </c>
      <c r="EG17" s="54">
        <f t="shared" si="60"/>
        <v>0</v>
      </c>
      <c r="EH17" s="54">
        <f t="shared" si="61"/>
        <v>0</v>
      </c>
      <c r="EI17" s="54">
        <f t="shared" si="62"/>
        <v>0</v>
      </c>
      <c r="EJ17" s="54">
        <f t="shared" si="63"/>
        <v>0</v>
      </c>
      <c r="EK17" s="54">
        <f t="shared" si="64"/>
        <v>0</v>
      </c>
      <c r="EL17" s="54">
        <f t="shared" si="65"/>
        <v>0</v>
      </c>
      <c r="EM17" s="54">
        <f t="shared" si="66"/>
        <v>0</v>
      </c>
      <c r="EN17" s="54">
        <f t="shared" si="67"/>
        <v>0</v>
      </c>
      <c r="EO17" s="54">
        <f t="shared" si="67"/>
        <v>0</v>
      </c>
      <c r="EP17" s="191"/>
      <c r="EQ17" s="187"/>
      <c r="ER17" s="187"/>
      <c r="ES17" s="187"/>
      <c r="ET17" s="187"/>
      <c r="EU17" s="187"/>
      <c r="EV17" s="187"/>
      <c r="EW17" s="187"/>
      <c r="EX17" s="187"/>
      <c r="EY17" s="187"/>
      <c r="EZ17" s="187"/>
      <c r="FA17" s="187"/>
      <c r="FB17" s="187"/>
      <c r="FC17" s="187"/>
      <c r="FD17" s="187"/>
      <c r="FE17" s="187"/>
      <c r="FF17" s="187"/>
      <c r="FG17" s="187"/>
      <c r="FH17" s="187"/>
      <c r="FI17" s="187"/>
      <c r="FJ17" s="187"/>
    </row>
    <row r="18" spans="1:166" s="65" customFormat="1" ht="24.75" customHeight="1" x14ac:dyDescent="0.5">
      <c r="A18" s="36"/>
      <c r="B18" s="37"/>
      <c r="C18" s="37"/>
      <c r="D18" s="38"/>
      <c r="E18" s="39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55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7"/>
      <c r="AL18" s="58"/>
      <c r="AM18" s="59"/>
      <c r="AN18" s="59"/>
      <c r="AO18" s="59"/>
      <c r="AP18" s="59"/>
      <c r="AQ18" s="59"/>
      <c r="AR18" s="59"/>
      <c r="AS18" s="60"/>
      <c r="AT18" s="59"/>
      <c r="AU18" s="59"/>
      <c r="AV18" s="59"/>
      <c r="AW18" s="59"/>
      <c r="AX18" s="59"/>
      <c r="AY18" s="59"/>
      <c r="AZ18" s="59"/>
      <c r="BA18" s="59"/>
      <c r="BB18" s="58"/>
      <c r="BC18" s="59"/>
      <c r="BD18" s="59"/>
      <c r="BE18" s="59"/>
      <c r="BF18" s="59"/>
      <c r="BG18" s="59"/>
      <c r="BH18" s="59"/>
      <c r="BI18" s="59"/>
      <c r="BJ18" s="55"/>
      <c r="BK18" s="61"/>
      <c r="BL18" s="40"/>
      <c r="BM18" s="40"/>
      <c r="BN18" s="40"/>
      <c r="BO18" s="40"/>
      <c r="BP18" s="40"/>
      <c r="BQ18" s="40"/>
      <c r="BR18" s="40"/>
      <c r="BS18" s="62"/>
      <c r="BT18" s="63"/>
      <c r="BU18" s="63"/>
      <c r="BV18" s="51"/>
      <c r="BW18" s="30"/>
      <c r="BX18" s="53"/>
      <c r="BY18" s="54">
        <f t="shared" si="0"/>
        <v>0</v>
      </c>
      <c r="BZ18" s="54">
        <f t="shared" si="1"/>
        <v>0</v>
      </c>
      <c r="CA18" s="54">
        <f t="shared" si="2"/>
        <v>0</v>
      </c>
      <c r="CB18" s="54">
        <f t="shared" si="3"/>
        <v>0</v>
      </c>
      <c r="CC18" s="54">
        <f t="shared" si="4"/>
        <v>0</v>
      </c>
      <c r="CD18" s="54">
        <f t="shared" si="5"/>
        <v>0</v>
      </c>
      <c r="CE18" s="54">
        <f t="shared" si="6"/>
        <v>0</v>
      </c>
      <c r="CF18" s="54">
        <f t="shared" si="7"/>
        <v>0</v>
      </c>
      <c r="CG18" s="54">
        <f t="shared" si="8"/>
        <v>0</v>
      </c>
      <c r="CH18" s="54">
        <f t="shared" si="9"/>
        <v>0</v>
      </c>
      <c r="CI18" s="54">
        <f t="shared" si="10"/>
        <v>0</v>
      </c>
      <c r="CJ18" s="54">
        <f t="shared" si="11"/>
        <v>0</v>
      </c>
      <c r="CK18" s="54">
        <f t="shared" si="12"/>
        <v>0</v>
      </c>
      <c r="CL18" s="54">
        <f t="shared" si="13"/>
        <v>0</v>
      </c>
      <c r="CM18" s="54">
        <f t="shared" si="14"/>
        <v>0</v>
      </c>
      <c r="CN18" s="54">
        <f t="shared" si="15"/>
        <v>0</v>
      </c>
      <c r="CO18" s="54">
        <f t="shared" si="16"/>
        <v>0</v>
      </c>
      <c r="CP18" s="54">
        <f t="shared" si="17"/>
        <v>0</v>
      </c>
      <c r="CQ18" s="54">
        <f t="shared" si="18"/>
        <v>0</v>
      </c>
      <c r="CR18" s="54">
        <f t="shared" si="19"/>
        <v>0</v>
      </c>
      <c r="CS18" s="54">
        <f t="shared" si="20"/>
        <v>0</v>
      </c>
      <c r="CT18" s="54">
        <f t="shared" si="21"/>
        <v>0</v>
      </c>
      <c r="CU18" s="54">
        <f t="shared" si="22"/>
        <v>0</v>
      </c>
      <c r="CV18" s="54">
        <f t="shared" si="23"/>
        <v>0</v>
      </c>
      <c r="CW18" s="54">
        <f t="shared" si="24"/>
        <v>0</v>
      </c>
      <c r="CX18" s="54">
        <f t="shared" si="25"/>
        <v>0</v>
      </c>
      <c r="CY18" s="54">
        <f t="shared" si="26"/>
        <v>0</v>
      </c>
      <c r="CZ18" s="54">
        <f t="shared" si="27"/>
        <v>0</v>
      </c>
      <c r="DA18" s="54">
        <f t="shared" si="28"/>
        <v>0</v>
      </c>
      <c r="DB18" s="54">
        <f t="shared" si="29"/>
        <v>0</v>
      </c>
      <c r="DC18" s="54">
        <f t="shared" si="30"/>
        <v>0</v>
      </c>
      <c r="DD18" s="54">
        <f t="shared" si="31"/>
        <v>0</v>
      </c>
      <c r="DE18" s="54">
        <f t="shared" si="32"/>
        <v>0</v>
      </c>
      <c r="DF18" s="54">
        <f t="shared" si="33"/>
        <v>0</v>
      </c>
      <c r="DG18" s="54">
        <f t="shared" si="34"/>
        <v>0</v>
      </c>
      <c r="DH18" s="54">
        <f t="shared" si="35"/>
        <v>0</v>
      </c>
      <c r="DI18" s="54">
        <f t="shared" si="36"/>
        <v>0</v>
      </c>
      <c r="DJ18" s="54">
        <f t="shared" si="37"/>
        <v>0</v>
      </c>
      <c r="DK18" s="54">
        <f t="shared" si="38"/>
        <v>0</v>
      </c>
      <c r="DL18" s="54">
        <f t="shared" si="39"/>
        <v>0</v>
      </c>
      <c r="DM18" s="54">
        <f t="shared" si="40"/>
        <v>0</v>
      </c>
      <c r="DN18" s="54">
        <f t="shared" si="41"/>
        <v>0</v>
      </c>
      <c r="DO18" s="54">
        <f t="shared" si="42"/>
        <v>0</v>
      </c>
      <c r="DP18" s="54">
        <f t="shared" si="43"/>
        <v>0</v>
      </c>
      <c r="DQ18" s="54">
        <f t="shared" si="44"/>
        <v>0</v>
      </c>
      <c r="DR18" s="54">
        <f t="shared" si="45"/>
        <v>0</v>
      </c>
      <c r="DS18" s="54">
        <f t="shared" si="46"/>
        <v>0</v>
      </c>
      <c r="DT18" s="54">
        <f t="shared" si="47"/>
        <v>0</v>
      </c>
      <c r="DU18" s="54">
        <f t="shared" si="48"/>
        <v>0</v>
      </c>
      <c r="DV18" s="54">
        <f t="shared" si="49"/>
        <v>0</v>
      </c>
      <c r="DW18" s="54">
        <f t="shared" si="50"/>
        <v>0</v>
      </c>
      <c r="DX18" s="54">
        <f t="shared" si="51"/>
        <v>0</v>
      </c>
      <c r="DY18" s="54">
        <f t="shared" si="52"/>
        <v>0</v>
      </c>
      <c r="DZ18" s="54">
        <f t="shared" si="53"/>
        <v>0</v>
      </c>
      <c r="EA18" s="54">
        <f t="shared" si="54"/>
        <v>0</v>
      </c>
      <c r="EB18" s="54">
        <f t="shared" si="55"/>
        <v>0</v>
      </c>
      <c r="EC18" s="54">
        <f t="shared" si="56"/>
        <v>0</v>
      </c>
      <c r="ED18" s="54">
        <f t="shared" si="57"/>
        <v>0</v>
      </c>
      <c r="EE18" s="54">
        <f t="shared" si="58"/>
        <v>0</v>
      </c>
      <c r="EF18" s="54">
        <f t="shared" si="59"/>
        <v>0</v>
      </c>
      <c r="EG18" s="54">
        <f t="shared" si="60"/>
        <v>0</v>
      </c>
      <c r="EH18" s="54">
        <f t="shared" si="61"/>
        <v>0</v>
      </c>
      <c r="EI18" s="54">
        <f t="shared" si="62"/>
        <v>0</v>
      </c>
      <c r="EJ18" s="54">
        <f t="shared" si="63"/>
        <v>0</v>
      </c>
      <c r="EK18" s="54">
        <f t="shared" si="64"/>
        <v>0</v>
      </c>
      <c r="EL18" s="54">
        <f t="shared" si="65"/>
        <v>0</v>
      </c>
      <c r="EM18" s="54">
        <f t="shared" si="66"/>
        <v>0</v>
      </c>
      <c r="EN18" s="54">
        <f t="shared" si="67"/>
        <v>0</v>
      </c>
      <c r="EO18" s="54">
        <f t="shared" si="67"/>
        <v>0</v>
      </c>
      <c r="EP18" s="191"/>
      <c r="EQ18" s="187"/>
      <c r="ER18" s="187"/>
      <c r="ES18" s="187"/>
      <c r="ET18" s="187"/>
      <c r="EU18" s="187"/>
      <c r="EV18" s="187"/>
      <c r="EW18" s="187"/>
      <c r="EX18" s="187"/>
      <c r="EY18" s="187"/>
      <c r="EZ18" s="187"/>
      <c r="FA18" s="187"/>
      <c r="FB18" s="187"/>
      <c r="FC18" s="187"/>
      <c r="FD18" s="187"/>
      <c r="FE18" s="187"/>
      <c r="FF18" s="187"/>
      <c r="FG18" s="187"/>
      <c r="FH18" s="187"/>
      <c r="FI18" s="187"/>
      <c r="FJ18" s="187"/>
    </row>
    <row r="19" spans="1:166" ht="40.5" customHeight="1" x14ac:dyDescent="0.5">
      <c r="A19" s="137" t="s">
        <v>30</v>
      </c>
      <c r="B19" s="138">
        <v>46173</v>
      </c>
      <c r="C19" s="138"/>
      <c r="D19" s="139"/>
      <c r="E19" s="139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185"/>
      <c r="AL19" s="208"/>
      <c r="AM19" s="185"/>
      <c r="AN19" s="185"/>
      <c r="AO19" s="185"/>
      <c r="AP19" s="185"/>
      <c r="AQ19" s="185"/>
      <c r="AR19" s="185"/>
      <c r="AS19" s="209"/>
      <c r="AT19" s="185"/>
      <c r="AU19" s="185"/>
      <c r="AV19" s="185"/>
      <c r="AW19" s="185"/>
      <c r="AX19" s="185"/>
      <c r="AY19" s="185"/>
      <c r="AZ19" s="185"/>
      <c r="BA19" s="185"/>
      <c r="BB19" s="208"/>
      <c r="BC19" s="185"/>
      <c r="BD19" s="185"/>
      <c r="BE19" s="185"/>
      <c r="BF19" s="185"/>
      <c r="BG19" s="185"/>
      <c r="BH19" s="185"/>
      <c r="BI19" s="185"/>
      <c r="BJ19" s="207"/>
      <c r="BK19" s="210"/>
      <c r="BL19" s="206"/>
      <c r="BM19" s="206"/>
      <c r="BN19" s="206"/>
      <c r="BO19" s="206"/>
      <c r="BP19" s="206"/>
      <c r="BQ19" s="206"/>
      <c r="BR19" s="206"/>
      <c r="BS19" s="211"/>
      <c r="BT19" s="212"/>
      <c r="BU19" s="212"/>
      <c r="BV19" s="213"/>
      <c r="BW19" s="144"/>
      <c r="BX19" s="121"/>
      <c r="BY19" s="54">
        <f t="shared" si="0"/>
        <v>0</v>
      </c>
      <c r="BZ19" s="54">
        <f t="shared" si="1"/>
        <v>0</v>
      </c>
      <c r="CA19" s="54">
        <f t="shared" si="2"/>
        <v>0</v>
      </c>
      <c r="CB19" s="54">
        <f t="shared" si="3"/>
        <v>0</v>
      </c>
      <c r="CC19" s="54">
        <f t="shared" si="4"/>
        <v>0</v>
      </c>
      <c r="CD19" s="54">
        <f t="shared" si="5"/>
        <v>0</v>
      </c>
      <c r="CE19" s="54">
        <f t="shared" si="6"/>
        <v>0</v>
      </c>
      <c r="CF19" s="54">
        <f t="shared" si="7"/>
        <v>0</v>
      </c>
      <c r="CG19" s="54">
        <f t="shared" si="8"/>
        <v>0</v>
      </c>
      <c r="CH19" s="54">
        <f t="shared" si="9"/>
        <v>0</v>
      </c>
      <c r="CI19" s="54">
        <f t="shared" si="10"/>
        <v>0</v>
      </c>
      <c r="CJ19" s="54">
        <f t="shared" si="11"/>
        <v>0</v>
      </c>
      <c r="CK19" s="54">
        <f t="shared" si="12"/>
        <v>0</v>
      </c>
      <c r="CL19" s="54">
        <f t="shared" si="13"/>
        <v>0</v>
      </c>
      <c r="CM19" s="54">
        <f t="shared" si="14"/>
        <v>0</v>
      </c>
      <c r="CN19" s="54">
        <f t="shared" si="15"/>
        <v>0</v>
      </c>
      <c r="CO19" s="54">
        <f t="shared" si="16"/>
        <v>0</v>
      </c>
      <c r="CP19" s="54">
        <f t="shared" si="17"/>
        <v>0</v>
      </c>
      <c r="CQ19" s="54">
        <f t="shared" si="18"/>
        <v>0</v>
      </c>
      <c r="CR19" s="54">
        <f t="shared" si="19"/>
        <v>0</v>
      </c>
      <c r="CS19" s="54">
        <f t="shared" si="20"/>
        <v>0</v>
      </c>
      <c r="CT19" s="54">
        <f t="shared" si="21"/>
        <v>0</v>
      </c>
      <c r="CU19" s="54">
        <f t="shared" si="22"/>
        <v>0</v>
      </c>
      <c r="CV19" s="54">
        <f t="shared" si="23"/>
        <v>0</v>
      </c>
      <c r="CW19" s="54">
        <f t="shared" si="24"/>
        <v>0</v>
      </c>
      <c r="CX19" s="54">
        <f t="shared" si="25"/>
        <v>0</v>
      </c>
      <c r="CY19" s="54">
        <f t="shared" si="26"/>
        <v>0</v>
      </c>
      <c r="CZ19" s="54">
        <f t="shared" si="27"/>
        <v>0</v>
      </c>
      <c r="DA19" s="54">
        <f t="shared" si="28"/>
        <v>0</v>
      </c>
      <c r="DB19" s="54">
        <f t="shared" si="29"/>
        <v>0</v>
      </c>
      <c r="DC19" s="54">
        <f t="shared" si="30"/>
        <v>0</v>
      </c>
      <c r="DD19" s="54">
        <f t="shared" si="31"/>
        <v>0</v>
      </c>
      <c r="DE19" s="54">
        <f t="shared" si="32"/>
        <v>0</v>
      </c>
      <c r="DF19" s="54">
        <f t="shared" si="33"/>
        <v>0</v>
      </c>
      <c r="DG19" s="54">
        <f t="shared" si="34"/>
        <v>0</v>
      </c>
      <c r="DH19" s="54">
        <f t="shared" si="35"/>
        <v>0</v>
      </c>
      <c r="DI19" s="54">
        <f t="shared" si="36"/>
        <v>0</v>
      </c>
      <c r="DJ19" s="54">
        <f t="shared" si="37"/>
        <v>0</v>
      </c>
      <c r="DK19" s="54">
        <f t="shared" si="38"/>
        <v>0</v>
      </c>
      <c r="DL19" s="54">
        <f t="shared" si="39"/>
        <v>0</v>
      </c>
      <c r="DM19" s="54">
        <f t="shared" si="40"/>
        <v>0</v>
      </c>
      <c r="DN19" s="54">
        <f t="shared" si="41"/>
        <v>0</v>
      </c>
      <c r="DO19" s="54">
        <f t="shared" si="42"/>
        <v>0</v>
      </c>
      <c r="DP19" s="54">
        <f t="shared" si="43"/>
        <v>0</v>
      </c>
      <c r="DQ19" s="54">
        <f t="shared" si="44"/>
        <v>0</v>
      </c>
      <c r="DR19" s="54">
        <f t="shared" si="45"/>
        <v>0</v>
      </c>
      <c r="DS19" s="54">
        <f t="shared" si="46"/>
        <v>0</v>
      </c>
      <c r="DT19" s="54">
        <f t="shared" si="47"/>
        <v>0</v>
      </c>
      <c r="DU19" s="54">
        <f t="shared" si="48"/>
        <v>0</v>
      </c>
      <c r="DV19" s="54">
        <f t="shared" si="49"/>
        <v>0</v>
      </c>
      <c r="DW19" s="54">
        <f t="shared" si="50"/>
        <v>0</v>
      </c>
      <c r="DX19" s="54">
        <f t="shared" si="51"/>
        <v>0</v>
      </c>
      <c r="DY19" s="54">
        <f t="shared" si="52"/>
        <v>0</v>
      </c>
      <c r="DZ19" s="54">
        <f t="shared" si="53"/>
        <v>0</v>
      </c>
      <c r="EA19" s="54">
        <f t="shared" si="54"/>
        <v>0</v>
      </c>
      <c r="EB19" s="54">
        <f t="shared" si="55"/>
        <v>0</v>
      </c>
      <c r="EC19" s="54">
        <f t="shared" si="56"/>
        <v>0</v>
      </c>
      <c r="ED19" s="54">
        <f t="shared" si="57"/>
        <v>0</v>
      </c>
      <c r="EE19" s="54">
        <f t="shared" si="58"/>
        <v>0</v>
      </c>
      <c r="EF19" s="54">
        <f t="shared" si="59"/>
        <v>0</v>
      </c>
      <c r="EG19" s="54">
        <f t="shared" si="60"/>
        <v>0</v>
      </c>
      <c r="EH19" s="54">
        <f t="shared" si="61"/>
        <v>0</v>
      </c>
      <c r="EI19" s="54">
        <f t="shared" si="62"/>
        <v>0</v>
      </c>
      <c r="EJ19" s="54">
        <f t="shared" si="63"/>
        <v>0</v>
      </c>
      <c r="EK19" s="54">
        <f t="shared" si="64"/>
        <v>0</v>
      </c>
      <c r="EL19" s="54">
        <f t="shared" si="65"/>
        <v>0</v>
      </c>
      <c r="EM19" s="54">
        <f t="shared" si="66"/>
        <v>0</v>
      </c>
      <c r="EN19" s="54">
        <f t="shared" si="67"/>
        <v>0</v>
      </c>
      <c r="EO19" s="54">
        <f t="shared" si="67"/>
        <v>0</v>
      </c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</row>
    <row r="20" spans="1:166" ht="38.25" customHeight="1" x14ac:dyDescent="0.5">
      <c r="A20" s="137" t="s">
        <v>22</v>
      </c>
      <c r="B20" s="138">
        <v>46174</v>
      </c>
      <c r="C20" s="138"/>
      <c r="D20" s="139"/>
      <c r="E20" s="139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185"/>
      <c r="AL20" s="208"/>
      <c r="AM20" s="185"/>
      <c r="AN20" s="185"/>
      <c r="AO20" s="185"/>
      <c r="AP20" s="185"/>
      <c r="AQ20" s="185"/>
      <c r="AR20" s="185"/>
      <c r="AS20" s="209"/>
      <c r="AT20" s="185"/>
      <c r="AU20" s="185"/>
      <c r="AV20" s="185"/>
      <c r="AW20" s="185"/>
      <c r="AX20" s="185"/>
      <c r="AY20" s="185"/>
      <c r="AZ20" s="185"/>
      <c r="BA20" s="185"/>
      <c r="BB20" s="208"/>
      <c r="BC20" s="185"/>
      <c r="BD20" s="185"/>
      <c r="BE20" s="185"/>
      <c r="BF20" s="185"/>
      <c r="BG20" s="185"/>
      <c r="BH20" s="185"/>
      <c r="BI20" s="185"/>
      <c r="BJ20" s="207"/>
      <c r="BK20" s="210"/>
      <c r="BL20" s="206"/>
      <c r="BM20" s="206"/>
      <c r="BN20" s="206"/>
      <c r="BO20" s="206"/>
      <c r="BP20" s="206"/>
      <c r="BQ20" s="206"/>
      <c r="BR20" s="206"/>
      <c r="BS20" s="211"/>
      <c r="BT20" s="213"/>
      <c r="BU20" s="214"/>
      <c r="BV20" s="213"/>
      <c r="BW20" s="150"/>
      <c r="BX20" s="53"/>
      <c r="BY20" s="54">
        <f t="shared" si="0"/>
        <v>0</v>
      </c>
      <c r="BZ20" s="54">
        <f t="shared" si="1"/>
        <v>0</v>
      </c>
      <c r="CA20" s="54">
        <f t="shared" si="2"/>
        <v>0</v>
      </c>
      <c r="CB20" s="54">
        <f t="shared" si="3"/>
        <v>0</v>
      </c>
      <c r="CC20" s="54">
        <f t="shared" si="4"/>
        <v>0</v>
      </c>
      <c r="CD20" s="54">
        <f t="shared" si="5"/>
        <v>0</v>
      </c>
      <c r="CE20" s="54">
        <f t="shared" si="6"/>
        <v>0</v>
      </c>
      <c r="CF20" s="54">
        <f t="shared" si="7"/>
        <v>0</v>
      </c>
      <c r="CG20" s="54">
        <f t="shared" si="8"/>
        <v>0</v>
      </c>
      <c r="CH20" s="54">
        <f t="shared" si="9"/>
        <v>0</v>
      </c>
      <c r="CI20" s="54">
        <f t="shared" si="10"/>
        <v>0</v>
      </c>
      <c r="CJ20" s="54">
        <f t="shared" si="11"/>
        <v>0</v>
      </c>
      <c r="CK20" s="54">
        <f t="shared" si="12"/>
        <v>0</v>
      </c>
      <c r="CL20" s="54">
        <f t="shared" si="13"/>
        <v>0</v>
      </c>
      <c r="CM20" s="54">
        <f t="shared" si="14"/>
        <v>0</v>
      </c>
      <c r="CN20" s="54">
        <f t="shared" si="15"/>
        <v>0</v>
      </c>
      <c r="CO20" s="54">
        <f t="shared" si="16"/>
        <v>0</v>
      </c>
      <c r="CP20" s="54">
        <f t="shared" si="17"/>
        <v>0</v>
      </c>
      <c r="CQ20" s="54">
        <f t="shared" si="18"/>
        <v>0</v>
      </c>
      <c r="CR20" s="54">
        <f t="shared" si="19"/>
        <v>0</v>
      </c>
      <c r="CS20" s="54">
        <f t="shared" si="20"/>
        <v>0</v>
      </c>
      <c r="CT20" s="54">
        <f t="shared" si="21"/>
        <v>0</v>
      </c>
      <c r="CU20" s="54">
        <f t="shared" si="22"/>
        <v>0</v>
      </c>
      <c r="CV20" s="54">
        <f t="shared" si="23"/>
        <v>0</v>
      </c>
      <c r="CW20" s="54">
        <f t="shared" si="24"/>
        <v>0</v>
      </c>
      <c r="CX20" s="54">
        <f t="shared" si="25"/>
        <v>0</v>
      </c>
      <c r="CY20" s="54">
        <f t="shared" si="26"/>
        <v>0</v>
      </c>
      <c r="CZ20" s="54">
        <f t="shared" si="27"/>
        <v>0</v>
      </c>
      <c r="DA20" s="54">
        <f t="shared" si="28"/>
        <v>0</v>
      </c>
      <c r="DB20" s="54">
        <f t="shared" si="29"/>
        <v>0</v>
      </c>
      <c r="DC20" s="54">
        <f t="shared" si="30"/>
        <v>0</v>
      </c>
      <c r="DD20" s="54">
        <f t="shared" si="31"/>
        <v>0</v>
      </c>
      <c r="DE20" s="54">
        <f t="shared" si="32"/>
        <v>0</v>
      </c>
      <c r="DF20" s="54">
        <f t="shared" si="33"/>
        <v>0</v>
      </c>
      <c r="DG20" s="54">
        <f t="shared" si="34"/>
        <v>0</v>
      </c>
      <c r="DH20" s="54">
        <f t="shared" si="35"/>
        <v>0</v>
      </c>
      <c r="DI20" s="54">
        <f t="shared" si="36"/>
        <v>0</v>
      </c>
      <c r="DJ20" s="54">
        <f t="shared" si="37"/>
        <v>0</v>
      </c>
      <c r="DK20" s="54">
        <f t="shared" si="38"/>
        <v>0</v>
      </c>
      <c r="DL20" s="54">
        <f t="shared" si="39"/>
        <v>0</v>
      </c>
      <c r="DM20" s="54">
        <f t="shared" si="40"/>
        <v>0</v>
      </c>
      <c r="DN20" s="54">
        <f t="shared" si="41"/>
        <v>0</v>
      </c>
      <c r="DO20" s="54">
        <f t="shared" si="42"/>
        <v>0</v>
      </c>
      <c r="DP20" s="54">
        <f t="shared" si="43"/>
        <v>0</v>
      </c>
      <c r="DQ20" s="54">
        <f t="shared" si="44"/>
        <v>0</v>
      </c>
      <c r="DR20" s="54">
        <f t="shared" si="45"/>
        <v>0</v>
      </c>
      <c r="DS20" s="54">
        <f t="shared" si="46"/>
        <v>0</v>
      </c>
      <c r="DT20" s="54">
        <f t="shared" si="47"/>
        <v>0</v>
      </c>
      <c r="DU20" s="54">
        <f t="shared" si="48"/>
        <v>0</v>
      </c>
      <c r="DV20" s="54">
        <f t="shared" si="49"/>
        <v>0</v>
      </c>
      <c r="DW20" s="54">
        <f t="shared" si="50"/>
        <v>0</v>
      </c>
      <c r="DX20" s="54">
        <f t="shared" si="51"/>
        <v>0</v>
      </c>
      <c r="DY20" s="54">
        <f t="shared" si="52"/>
        <v>0</v>
      </c>
      <c r="DZ20" s="54">
        <f t="shared" si="53"/>
        <v>0</v>
      </c>
      <c r="EA20" s="54">
        <f t="shared" si="54"/>
        <v>0</v>
      </c>
      <c r="EB20" s="54">
        <f t="shared" si="55"/>
        <v>0</v>
      </c>
      <c r="EC20" s="54">
        <f t="shared" si="56"/>
        <v>0</v>
      </c>
      <c r="ED20" s="54">
        <f t="shared" si="57"/>
        <v>0</v>
      </c>
      <c r="EE20" s="54">
        <f t="shared" si="58"/>
        <v>0</v>
      </c>
      <c r="EF20" s="54">
        <f t="shared" si="59"/>
        <v>0</v>
      </c>
      <c r="EG20" s="54">
        <f t="shared" si="60"/>
        <v>0</v>
      </c>
      <c r="EH20" s="54">
        <f t="shared" si="61"/>
        <v>0</v>
      </c>
      <c r="EI20" s="54">
        <f t="shared" si="62"/>
        <v>0</v>
      </c>
      <c r="EJ20" s="54">
        <f t="shared" si="63"/>
        <v>0</v>
      </c>
      <c r="EK20" s="54">
        <f t="shared" si="64"/>
        <v>0</v>
      </c>
      <c r="EL20" s="54">
        <f t="shared" si="65"/>
        <v>0</v>
      </c>
      <c r="EM20" s="54">
        <f t="shared" si="66"/>
        <v>0</v>
      </c>
      <c r="EN20" s="54">
        <f t="shared" si="67"/>
        <v>0</v>
      </c>
      <c r="EO20" s="54">
        <f t="shared" si="67"/>
        <v>0</v>
      </c>
      <c r="EP20" s="189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</row>
    <row r="21" spans="1:166" ht="39" customHeight="1" x14ac:dyDescent="0.5">
      <c r="A21" s="137" t="s">
        <v>23</v>
      </c>
      <c r="B21" s="138">
        <v>46175</v>
      </c>
      <c r="C21" s="138"/>
      <c r="D21" s="139"/>
      <c r="E21" s="139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7"/>
      <c r="AL21" s="218"/>
      <c r="AM21" s="217"/>
      <c r="AN21" s="217"/>
      <c r="AO21" s="217"/>
      <c r="AP21" s="217"/>
      <c r="AQ21" s="217"/>
      <c r="AR21" s="217"/>
      <c r="AS21" s="219"/>
      <c r="AT21" s="217"/>
      <c r="AU21" s="217"/>
      <c r="AV21" s="217"/>
      <c r="AW21" s="217"/>
      <c r="AX21" s="217"/>
      <c r="AY21" s="217"/>
      <c r="AZ21" s="217"/>
      <c r="BA21" s="217"/>
      <c r="BB21" s="218"/>
      <c r="BC21" s="217"/>
      <c r="BD21" s="217"/>
      <c r="BE21" s="217"/>
      <c r="BF21" s="217"/>
      <c r="BG21" s="217"/>
      <c r="BH21" s="217"/>
      <c r="BI21" s="217"/>
      <c r="BJ21" s="216"/>
      <c r="BK21" s="220"/>
      <c r="BL21" s="215"/>
      <c r="BM21" s="215"/>
      <c r="BN21" s="215"/>
      <c r="BO21" s="215"/>
      <c r="BP21" s="215"/>
      <c r="BQ21" s="215"/>
      <c r="BR21" s="215"/>
      <c r="BS21" s="221"/>
      <c r="BT21" s="213"/>
      <c r="BU21" s="214"/>
      <c r="BV21" s="213"/>
      <c r="BW21" s="150"/>
      <c r="BX21" s="53"/>
      <c r="BY21" s="54">
        <f t="shared" si="0"/>
        <v>0</v>
      </c>
      <c r="BZ21" s="54">
        <f t="shared" si="1"/>
        <v>0</v>
      </c>
      <c r="CA21" s="54">
        <f t="shared" si="2"/>
        <v>0</v>
      </c>
      <c r="CB21" s="54">
        <f t="shared" si="3"/>
        <v>0</v>
      </c>
      <c r="CC21" s="54">
        <f t="shared" si="4"/>
        <v>0</v>
      </c>
      <c r="CD21" s="54">
        <f t="shared" si="5"/>
        <v>0</v>
      </c>
      <c r="CE21" s="54">
        <f t="shared" si="6"/>
        <v>0</v>
      </c>
      <c r="CF21" s="54">
        <f t="shared" si="7"/>
        <v>0</v>
      </c>
      <c r="CG21" s="54">
        <f t="shared" si="8"/>
        <v>0</v>
      </c>
      <c r="CH21" s="54">
        <f t="shared" si="9"/>
        <v>0</v>
      </c>
      <c r="CI21" s="54">
        <f t="shared" si="10"/>
        <v>0</v>
      </c>
      <c r="CJ21" s="54">
        <f t="shared" si="11"/>
        <v>0</v>
      </c>
      <c r="CK21" s="54">
        <f t="shared" si="12"/>
        <v>0</v>
      </c>
      <c r="CL21" s="54">
        <f t="shared" si="13"/>
        <v>0</v>
      </c>
      <c r="CM21" s="54">
        <f t="shared" si="14"/>
        <v>0</v>
      </c>
      <c r="CN21" s="54">
        <f t="shared" si="15"/>
        <v>0</v>
      </c>
      <c r="CO21" s="54">
        <f t="shared" si="16"/>
        <v>0</v>
      </c>
      <c r="CP21" s="54">
        <f t="shared" si="17"/>
        <v>0</v>
      </c>
      <c r="CQ21" s="54">
        <f t="shared" si="18"/>
        <v>0</v>
      </c>
      <c r="CR21" s="54">
        <f t="shared" si="19"/>
        <v>0</v>
      </c>
      <c r="CS21" s="54">
        <f t="shared" si="20"/>
        <v>0</v>
      </c>
      <c r="CT21" s="54">
        <f t="shared" si="21"/>
        <v>0</v>
      </c>
      <c r="CU21" s="54">
        <f t="shared" si="22"/>
        <v>0</v>
      </c>
      <c r="CV21" s="54">
        <f t="shared" si="23"/>
        <v>0</v>
      </c>
      <c r="CW21" s="54">
        <f t="shared" si="24"/>
        <v>0</v>
      </c>
      <c r="CX21" s="54">
        <f t="shared" si="25"/>
        <v>0</v>
      </c>
      <c r="CY21" s="54">
        <f t="shared" si="26"/>
        <v>0</v>
      </c>
      <c r="CZ21" s="54">
        <f t="shared" si="27"/>
        <v>0</v>
      </c>
      <c r="DA21" s="54">
        <f t="shared" si="28"/>
        <v>0</v>
      </c>
      <c r="DB21" s="54">
        <f t="shared" si="29"/>
        <v>0</v>
      </c>
      <c r="DC21" s="54">
        <f t="shared" si="30"/>
        <v>0</v>
      </c>
      <c r="DD21" s="54">
        <f t="shared" si="31"/>
        <v>0</v>
      </c>
      <c r="DE21" s="54">
        <f t="shared" si="32"/>
        <v>0</v>
      </c>
      <c r="DF21" s="54">
        <f t="shared" si="33"/>
        <v>0</v>
      </c>
      <c r="DG21" s="54">
        <f t="shared" si="34"/>
        <v>0</v>
      </c>
      <c r="DH21" s="54">
        <f t="shared" si="35"/>
        <v>0</v>
      </c>
      <c r="DI21" s="54">
        <f t="shared" si="36"/>
        <v>0</v>
      </c>
      <c r="DJ21" s="54">
        <f t="shared" si="37"/>
        <v>0</v>
      </c>
      <c r="DK21" s="54">
        <f t="shared" si="38"/>
        <v>0</v>
      </c>
      <c r="DL21" s="54">
        <f t="shared" si="39"/>
        <v>0</v>
      </c>
      <c r="DM21" s="54">
        <f t="shared" si="40"/>
        <v>0</v>
      </c>
      <c r="DN21" s="54">
        <f t="shared" si="41"/>
        <v>0</v>
      </c>
      <c r="DO21" s="54">
        <f t="shared" si="42"/>
        <v>0</v>
      </c>
      <c r="DP21" s="54">
        <f t="shared" si="43"/>
        <v>0</v>
      </c>
      <c r="DQ21" s="54">
        <f t="shared" si="44"/>
        <v>0</v>
      </c>
      <c r="DR21" s="54">
        <f t="shared" si="45"/>
        <v>0</v>
      </c>
      <c r="DS21" s="54">
        <f t="shared" si="46"/>
        <v>0</v>
      </c>
      <c r="DT21" s="54">
        <f t="shared" si="47"/>
        <v>0</v>
      </c>
      <c r="DU21" s="54">
        <f t="shared" si="48"/>
        <v>0</v>
      </c>
      <c r="DV21" s="54">
        <f t="shared" si="49"/>
        <v>0</v>
      </c>
      <c r="DW21" s="54">
        <f t="shared" si="50"/>
        <v>0</v>
      </c>
      <c r="DX21" s="54">
        <f t="shared" si="51"/>
        <v>0</v>
      </c>
      <c r="DY21" s="54">
        <f t="shared" si="52"/>
        <v>0</v>
      </c>
      <c r="DZ21" s="54">
        <f t="shared" si="53"/>
        <v>0</v>
      </c>
      <c r="EA21" s="54">
        <f t="shared" si="54"/>
        <v>0</v>
      </c>
      <c r="EB21" s="54">
        <f t="shared" si="55"/>
        <v>0</v>
      </c>
      <c r="EC21" s="54">
        <f t="shared" si="56"/>
        <v>0</v>
      </c>
      <c r="ED21" s="54">
        <f t="shared" si="57"/>
        <v>0</v>
      </c>
      <c r="EE21" s="54">
        <f t="shared" si="58"/>
        <v>0</v>
      </c>
      <c r="EF21" s="54">
        <f t="shared" si="59"/>
        <v>0</v>
      </c>
      <c r="EG21" s="54">
        <f t="shared" si="60"/>
        <v>0</v>
      </c>
      <c r="EH21" s="54">
        <f t="shared" si="61"/>
        <v>0</v>
      </c>
      <c r="EI21" s="54">
        <f t="shared" si="62"/>
        <v>0</v>
      </c>
      <c r="EJ21" s="54">
        <f t="shared" si="63"/>
        <v>0</v>
      </c>
      <c r="EK21" s="54">
        <f t="shared" si="64"/>
        <v>0</v>
      </c>
      <c r="EL21" s="54">
        <f t="shared" si="65"/>
        <v>0</v>
      </c>
      <c r="EM21" s="54">
        <f t="shared" si="66"/>
        <v>0</v>
      </c>
      <c r="EN21" s="54">
        <f t="shared" si="67"/>
        <v>0</v>
      </c>
      <c r="EO21" s="54">
        <f t="shared" si="67"/>
        <v>0</v>
      </c>
      <c r="EP21" s="189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</row>
    <row r="22" spans="1:166" ht="44.25" customHeight="1" x14ac:dyDescent="0.5">
      <c r="A22" s="36" t="s">
        <v>24</v>
      </c>
      <c r="B22" s="37">
        <v>46176</v>
      </c>
      <c r="C22" s="37" t="s">
        <v>19</v>
      </c>
      <c r="D22" s="38"/>
      <c r="E22" s="39"/>
      <c r="T22" s="55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7"/>
      <c r="AL22" s="58"/>
      <c r="AM22" s="59"/>
      <c r="AN22" s="59"/>
      <c r="AO22" s="59"/>
      <c r="AP22" s="59"/>
      <c r="AQ22" s="59"/>
      <c r="AR22" s="59"/>
      <c r="AS22" s="60"/>
      <c r="AT22" s="59"/>
      <c r="AU22" s="59"/>
      <c r="AV22" s="59"/>
      <c r="AW22" s="59"/>
      <c r="AX22" s="59"/>
      <c r="AY22" s="59"/>
      <c r="AZ22" s="59"/>
      <c r="BA22" s="59"/>
      <c r="BB22" s="58"/>
      <c r="BC22" s="59"/>
      <c r="BD22" s="59"/>
      <c r="BE22" s="59"/>
      <c r="BF22" s="59"/>
      <c r="BG22" s="59"/>
      <c r="BH22" s="59"/>
      <c r="BI22" s="59"/>
      <c r="BJ22" s="55"/>
      <c r="BK22" s="374">
        <v>18</v>
      </c>
      <c r="BL22" s="374">
        <v>9</v>
      </c>
      <c r="BM22" s="40" t="s">
        <v>31</v>
      </c>
      <c r="BN22" s="40"/>
      <c r="BO22" s="40"/>
      <c r="BP22" s="40"/>
      <c r="BQ22" s="40"/>
      <c r="BR22" s="40"/>
      <c r="BS22" s="62"/>
      <c r="BT22" s="51">
        <v>3</v>
      </c>
      <c r="BU22" s="64">
        <v>8</v>
      </c>
      <c r="BV22" s="51"/>
      <c r="BW22" s="30"/>
      <c r="BX22" s="53"/>
      <c r="BY22" s="54">
        <f t="shared" si="0"/>
        <v>0</v>
      </c>
      <c r="BZ22" s="54">
        <f t="shared" si="1"/>
        <v>0</v>
      </c>
      <c r="CA22" s="54">
        <f t="shared" si="2"/>
        <v>1</v>
      </c>
      <c r="CB22" s="54">
        <f t="shared" si="3"/>
        <v>0</v>
      </c>
      <c r="CC22" s="54">
        <f t="shared" si="4"/>
        <v>0</v>
      </c>
      <c r="CD22" s="54">
        <f t="shared" si="5"/>
        <v>0</v>
      </c>
      <c r="CE22" s="54">
        <f t="shared" si="6"/>
        <v>0</v>
      </c>
      <c r="CF22" s="54">
        <f t="shared" si="7"/>
        <v>1</v>
      </c>
      <c r="CG22" s="54">
        <f t="shared" si="8"/>
        <v>1</v>
      </c>
      <c r="CH22" s="54">
        <f t="shared" si="9"/>
        <v>0</v>
      </c>
      <c r="CI22" s="54">
        <f t="shared" si="10"/>
        <v>0</v>
      </c>
      <c r="CJ22" s="54">
        <f t="shared" si="11"/>
        <v>0</v>
      </c>
      <c r="CK22" s="54">
        <f t="shared" si="12"/>
        <v>0</v>
      </c>
      <c r="CL22" s="54">
        <f t="shared" si="13"/>
        <v>0</v>
      </c>
      <c r="CM22" s="54">
        <f t="shared" si="14"/>
        <v>0</v>
      </c>
      <c r="CN22" s="54">
        <f t="shared" si="15"/>
        <v>0</v>
      </c>
      <c r="CO22" s="54">
        <f t="shared" si="16"/>
        <v>0</v>
      </c>
      <c r="CP22" s="54">
        <f t="shared" si="17"/>
        <v>1</v>
      </c>
      <c r="CQ22" s="54">
        <f t="shared" si="18"/>
        <v>0</v>
      </c>
      <c r="CR22" s="54">
        <f t="shared" si="19"/>
        <v>0</v>
      </c>
      <c r="CS22" s="54">
        <f t="shared" si="20"/>
        <v>0</v>
      </c>
      <c r="CT22" s="54">
        <f t="shared" si="21"/>
        <v>0</v>
      </c>
      <c r="CU22" s="54">
        <f t="shared" si="22"/>
        <v>0</v>
      </c>
      <c r="CV22" s="54">
        <f t="shared" si="23"/>
        <v>0</v>
      </c>
      <c r="CW22" s="54">
        <f t="shared" si="24"/>
        <v>0</v>
      </c>
      <c r="CX22" s="54">
        <f t="shared" si="25"/>
        <v>0</v>
      </c>
      <c r="CY22" s="54">
        <f t="shared" si="26"/>
        <v>0</v>
      </c>
      <c r="CZ22" s="54">
        <f t="shared" si="27"/>
        <v>0</v>
      </c>
      <c r="DA22" s="54">
        <f t="shared" si="28"/>
        <v>0</v>
      </c>
      <c r="DB22" s="54">
        <f t="shared" si="29"/>
        <v>0</v>
      </c>
      <c r="DC22" s="54">
        <f t="shared" si="30"/>
        <v>0</v>
      </c>
      <c r="DD22" s="54">
        <f t="shared" si="31"/>
        <v>0</v>
      </c>
      <c r="DE22" s="54">
        <f t="shared" si="32"/>
        <v>0</v>
      </c>
      <c r="DF22" s="54">
        <f t="shared" si="33"/>
        <v>0</v>
      </c>
      <c r="DG22" s="54">
        <f t="shared" si="34"/>
        <v>0</v>
      </c>
      <c r="DH22" s="54">
        <f t="shared" si="35"/>
        <v>0</v>
      </c>
      <c r="DI22" s="54">
        <f t="shared" si="36"/>
        <v>0</v>
      </c>
      <c r="DJ22" s="54">
        <f t="shared" si="37"/>
        <v>0</v>
      </c>
      <c r="DK22" s="54">
        <f t="shared" si="38"/>
        <v>0</v>
      </c>
      <c r="DL22" s="54">
        <f t="shared" si="39"/>
        <v>0</v>
      </c>
      <c r="DM22" s="54">
        <f t="shared" si="40"/>
        <v>0</v>
      </c>
      <c r="DN22" s="54">
        <f t="shared" si="41"/>
        <v>0</v>
      </c>
      <c r="DO22" s="54">
        <f t="shared" si="42"/>
        <v>0</v>
      </c>
      <c r="DP22" s="54">
        <f t="shared" si="43"/>
        <v>0</v>
      </c>
      <c r="DQ22" s="54">
        <f t="shared" si="44"/>
        <v>0</v>
      </c>
      <c r="DR22" s="54">
        <f t="shared" si="45"/>
        <v>0</v>
      </c>
      <c r="DS22" s="54">
        <f t="shared" si="46"/>
        <v>0</v>
      </c>
      <c r="DT22" s="54">
        <f t="shared" si="47"/>
        <v>0</v>
      </c>
      <c r="DU22" s="54">
        <f t="shared" si="48"/>
        <v>0</v>
      </c>
      <c r="DV22" s="54">
        <f t="shared" si="49"/>
        <v>0</v>
      </c>
      <c r="DW22" s="54">
        <f t="shared" si="50"/>
        <v>0</v>
      </c>
      <c r="DX22" s="54">
        <f t="shared" si="51"/>
        <v>0</v>
      </c>
      <c r="DY22" s="54">
        <f t="shared" si="52"/>
        <v>0</v>
      </c>
      <c r="DZ22" s="54">
        <f t="shared" si="53"/>
        <v>0</v>
      </c>
      <c r="EA22" s="54">
        <f t="shared" si="54"/>
        <v>0</v>
      </c>
      <c r="EB22" s="54">
        <f t="shared" si="55"/>
        <v>0</v>
      </c>
      <c r="EC22" s="54">
        <f t="shared" si="56"/>
        <v>0</v>
      </c>
      <c r="ED22" s="54">
        <f t="shared" si="57"/>
        <v>0</v>
      </c>
      <c r="EE22" s="54">
        <f t="shared" si="58"/>
        <v>0</v>
      </c>
      <c r="EF22" s="54">
        <f t="shared" si="59"/>
        <v>0</v>
      </c>
      <c r="EG22" s="54">
        <f t="shared" si="60"/>
        <v>0</v>
      </c>
      <c r="EH22" s="54">
        <f t="shared" si="61"/>
        <v>0</v>
      </c>
      <c r="EI22" s="54">
        <f t="shared" si="62"/>
        <v>0</v>
      </c>
      <c r="EJ22" s="54">
        <f t="shared" si="63"/>
        <v>0</v>
      </c>
      <c r="EK22" s="54">
        <f t="shared" si="64"/>
        <v>0</v>
      </c>
      <c r="EL22" s="54">
        <f t="shared" si="65"/>
        <v>0</v>
      </c>
      <c r="EM22" s="54">
        <f t="shared" si="66"/>
        <v>0</v>
      </c>
      <c r="EN22" s="54">
        <f t="shared" si="67"/>
        <v>0</v>
      </c>
      <c r="EO22" s="54">
        <f t="shared" si="67"/>
        <v>0</v>
      </c>
      <c r="EP22" s="189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</row>
    <row r="23" spans="1:166" s="190" customFormat="1" ht="44.25" customHeight="1" x14ac:dyDescent="0.5">
      <c r="A23" s="36"/>
      <c r="B23" s="37"/>
      <c r="C23" s="37" t="s">
        <v>21</v>
      </c>
      <c r="D23" s="38"/>
      <c r="E23" s="39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55"/>
      <c r="U23" s="331">
        <v>21</v>
      </c>
      <c r="V23" s="331">
        <v>22</v>
      </c>
      <c r="W23" s="331">
        <v>12</v>
      </c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7"/>
      <c r="AL23" s="58"/>
      <c r="AM23" s="59"/>
      <c r="AN23" s="59"/>
      <c r="AO23" s="59"/>
      <c r="AP23" s="59"/>
      <c r="AQ23" s="59"/>
      <c r="AR23" s="59"/>
      <c r="AS23" s="60"/>
      <c r="AT23" s="59"/>
      <c r="AU23" s="59"/>
      <c r="AV23" s="59"/>
      <c r="AW23" s="59"/>
      <c r="AX23" s="59"/>
      <c r="AY23" s="59"/>
      <c r="AZ23" s="59"/>
      <c r="BA23" s="59"/>
      <c r="BB23" s="58"/>
      <c r="BC23" s="59"/>
      <c r="BD23" s="59"/>
      <c r="BE23" s="59"/>
      <c r="BF23" s="59"/>
      <c r="BG23" s="59"/>
      <c r="BH23" s="59"/>
      <c r="BI23" s="59"/>
      <c r="BJ23" s="55"/>
      <c r="BK23" s="61"/>
      <c r="BL23" s="40"/>
      <c r="BM23" s="40"/>
      <c r="BN23" s="40"/>
      <c r="BO23" s="40"/>
      <c r="BP23" s="40"/>
      <c r="BQ23" s="40"/>
      <c r="BR23" s="40"/>
      <c r="BS23" s="62"/>
      <c r="BT23" s="51">
        <v>3</v>
      </c>
      <c r="BU23" s="64">
        <v>8</v>
      </c>
      <c r="BV23" s="51"/>
      <c r="BW23" s="30"/>
      <c r="BX23" s="53"/>
      <c r="BY23" s="54">
        <f t="shared" si="0"/>
        <v>0</v>
      </c>
      <c r="BZ23" s="54">
        <f t="shared" si="1"/>
        <v>0</v>
      </c>
      <c r="CA23" s="54">
        <f t="shared" si="2"/>
        <v>1</v>
      </c>
      <c r="CB23" s="54">
        <f t="shared" si="3"/>
        <v>0</v>
      </c>
      <c r="CC23" s="54">
        <f t="shared" si="4"/>
        <v>0</v>
      </c>
      <c r="CD23" s="54">
        <f t="shared" si="5"/>
        <v>0</v>
      </c>
      <c r="CE23" s="54">
        <f t="shared" si="6"/>
        <v>0</v>
      </c>
      <c r="CF23" s="54">
        <f t="shared" si="7"/>
        <v>1</v>
      </c>
      <c r="CG23" s="54">
        <f t="shared" si="8"/>
        <v>0</v>
      </c>
      <c r="CH23" s="54">
        <f t="shared" si="9"/>
        <v>0</v>
      </c>
      <c r="CI23" s="54">
        <f t="shared" si="10"/>
        <v>0</v>
      </c>
      <c r="CJ23" s="54">
        <f t="shared" si="11"/>
        <v>1</v>
      </c>
      <c r="CK23" s="54">
        <f t="shared" si="12"/>
        <v>0</v>
      </c>
      <c r="CL23" s="54">
        <f t="shared" si="13"/>
        <v>0</v>
      </c>
      <c r="CM23" s="54">
        <f t="shared" si="14"/>
        <v>0</v>
      </c>
      <c r="CN23" s="54">
        <f t="shared" si="15"/>
        <v>0</v>
      </c>
      <c r="CO23" s="54">
        <f t="shared" si="16"/>
        <v>0</v>
      </c>
      <c r="CP23" s="54">
        <f t="shared" si="17"/>
        <v>0</v>
      </c>
      <c r="CQ23" s="54">
        <f t="shared" si="18"/>
        <v>0</v>
      </c>
      <c r="CR23" s="54">
        <f t="shared" si="19"/>
        <v>0</v>
      </c>
      <c r="CS23" s="54">
        <f t="shared" si="20"/>
        <v>1</v>
      </c>
      <c r="CT23" s="54">
        <f t="shared" si="21"/>
        <v>1</v>
      </c>
      <c r="CU23" s="54">
        <f t="shared" si="22"/>
        <v>0</v>
      </c>
      <c r="CV23" s="54">
        <f t="shared" si="23"/>
        <v>0</v>
      </c>
      <c r="CW23" s="54">
        <f t="shared" si="24"/>
        <v>0</v>
      </c>
      <c r="CX23" s="54">
        <f t="shared" si="25"/>
        <v>0</v>
      </c>
      <c r="CY23" s="54">
        <f t="shared" si="26"/>
        <v>0</v>
      </c>
      <c r="CZ23" s="54">
        <f t="shared" si="27"/>
        <v>0</v>
      </c>
      <c r="DA23" s="54">
        <f t="shared" si="28"/>
        <v>0</v>
      </c>
      <c r="DB23" s="54">
        <f t="shared" si="29"/>
        <v>0</v>
      </c>
      <c r="DC23" s="54">
        <f t="shared" si="30"/>
        <v>0</v>
      </c>
      <c r="DD23" s="54">
        <f t="shared" si="31"/>
        <v>0</v>
      </c>
      <c r="DE23" s="54">
        <f t="shared" si="32"/>
        <v>0</v>
      </c>
      <c r="DF23" s="54">
        <f t="shared" si="33"/>
        <v>0</v>
      </c>
      <c r="DG23" s="54">
        <f t="shared" si="34"/>
        <v>0</v>
      </c>
      <c r="DH23" s="54">
        <f t="shared" si="35"/>
        <v>0</v>
      </c>
      <c r="DI23" s="54">
        <f t="shared" si="36"/>
        <v>0</v>
      </c>
      <c r="DJ23" s="54">
        <f t="shared" si="37"/>
        <v>0</v>
      </c>
      <c r="DK23" s="54">
        <f t="shared" si="38"/>
        <v>0</v>
      </c>
      <c r="DL23" s="54">
        <f t="shared" si="39"/>
        <v>0</v>
      </c>
      <c r="DM23" s="54">
        <f t="shared" si="40"/>
        <v>0</v>
      </c>
      <c r="DN23" s="54">
        <f t="shared" si="41"/>
        <v>0</v>
      </c>
      <c r="DO23" s="54">
        <f t="shared" si="42"/>
        <v>0</v>
      </c>
      <c r="DP23" s="54">
        <f t="shared" si="43"/>
        <v>0</v>
      </c>
      <c r="DQ23" s="54">
        <f t="shared" si="44"/>
        <v>0</v>
      </c>
      <c r="DR23" s="54">
        <f t="shared" si="45"/>
        <v>0</v>
      </c>
      <c r="DS23" s="54">
        <f t="shared" si="46"/>
        <v>0</v>
      </c>
      <c r="DT23" s="54">
        <f t="shared" si="47"/>
        <v>0</v>
      </c>
      <c r="DU23" s="54">
        <f t="shared" si="48"/>
        <v>0</v>
      </c>
      <c r="DV23" s="54">
        <f t="shared" si="49"/>
        <v>0</v>
      </c>
      <c r="DW23" s="54">
        <f t="shared" si="50"/>
        <v>0</v>
      </c>
      <c r="DX23" s="54">
        <f t="shared" si="51"/>
        <v>0</v>
      </c>
      <c r="DY23" s="54">
        <f t="shared" si="52"/>
        <v>0</v>
      </c>
      <c r="DZ23" s="54">
        <f t="shared" si="53"/>
        <v>0</v>
      </c>
      <c r="EA23" s="54">
        <f t="shared" si="54"/>
        <v>0</v>
      </c>
      <c r="EB23" s="54">
        <f t="shared" si="55"/>
        <v>0</v>
      </c>
      <c r="EC23" s="54">
        <f t="shared" si="56"/>
        <v>0</v>
      </c>
      <c r="ED23" s="54">
        <f t="shared" si="57"/>
        <v>0</v>
      </c>
      <c r="EE23" s="54">
        <f t="shared" si="58"/>
        <v>0</v>
      </c>
      <c r="EF23" s="54">
        <f t="shared" si="59"/>
        <v>0</v>
      </c>
      <c r="EG23" s="54">
        <f t="shared" si="60"/>
        <v>0</v>
      </c>
      <c r="EH23" s="54">
        <f t="shared" si="61"/>
        <v>0</v>
      </c>
      <c r="EI23" s="54">
        <f t="shared" si="62"/>
        <v>0</v>
      </c>
      <c r="EJ23" s="54">
        <f t="shared" si="63"/>
        <v>0</v>
      </c>
      <c r="EK23" s="54">
        <f t="shared" si="64"/>
        <v>0</v>
      </c>
      <c r="EL23" s="54">
        <f t="shared" si="65"/>
        <v>0</v>
      </c>
      <c r="EM23" s="54">
        <f t="shared" si="66"/>
        <v>0</v>
      </c>
      <c r="EN23" s="54">
        <f t="shared" si="67"/>
        <v>0</v>
      </c>
      <c r="EO23" s="54">
        <f t="shared" si="67"/>
        <v>0</v>
      </c>
      <c r="EP23" s="189"/>
    </row>
    <row r="24" spans="1:166" ht="34.5" customHeight="1" x14ac:dyDescent="0.55000000000000004">
      <c r="A24" s="36" t="s">
        <v>32</v>
      </c>
      <c r="B24" s="37">
        <v>46177</v>
      </c>
      <c r="C24" s="37" t="s">
        <v>19</v>
      </c>
      <c r="D24" s="38"/>
      <c r="E24" s="39"/>
      <c r="T24" s="55"/>
      <c r="U24" s="329">
        <v>1</v>
      </c>
      <c r="V24" s="329">
        <v>10</v>
      </c>
      <c r="W24" s="329">
        <v>11</v>
      </c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7"/>
      <c r="AL24" s="58"/>
      <c r="AM24" s="59"/>
      <c r="AN24" s="59"/>
      <c r="AO24" s="59"/>
      <c r="AP24" s="59"/>
      <c r="AQ24" s="59"/>
      <c r="AR24" s="59"/>
      <c r="AS24" s="60"/>
      <c r="AT24" s="59"/>
      <c r="AU24" s="59"/>
      <c r="AV24" s="59"/>
      <c r="AW24" s="59"/>
      <c r="AX24" s="59"/>
      <c r="AY24" s="59"/>
      <c r="AZ24" s="59"/>
      <c r="BA24" s="59"/>
      <c r="BB24" s="58"/>
      <c r="BC24" s="59"/>
      <c r="BD24" s="59"/>
      <c r="BE24" s="59"/>
      <c r="BF24" s="59"/>
      <c r="BG24" s="59"/>
      <c r="BH24" s="59"/>
      <c r="BI24" s="59"/>
      <c r="BJ24" s="55"/>
      <c r="BK24" s="61"/>
      <c r="BL24" s="40"/>
      <c r="BM24" s="40"/>
      <c r="BN24" s="40"/>
      <c r="BO24" s="40"/>
      <c r="BP24" s="40"/>
      <c r="BQ24" s="40"/>
      <c r="BR24" s="40"/>
      <c r="BS24" s="62"/>
      <c r="BT24" s="51">
        <v>3</v>
      </c>
      <c r="BU24" s="64">
        <v>8</v>
      </c>
      <c r="BV24" s="51"/>
      <c r="BW24" s="30"/>
      <c r="BX24" s="53"/>
      <c r="BY24" s="54">
        <f t="shared" si="0"/>
        <v>1</v>
      </c>
      <c r="BZ24" s="54">
        <f t="shared" si="1"/>
        <v>0</v>
      </c>
      <c r="CA24" s="54">
        <f t="shared" si="2"/>
        <v>1</v>
      </c>
      <c r="CB24" s="54">
        <f t="shared" si="3"/>
        <v>0</v>
      </c>
      <c r="CC24" s="54">
        <f t="shared" si="4"/>
        <v>0</v>
      </c>
      <c r="CD24" s="54">
        <f t="shared" si="5"/>
        <v>0</v>
      </c>
      <c r="CE24" s="54">
        <f t="shared" si="6"/>
        <v>0</v>
      </c>
      <c r="CF24" s="54">
        <f t="shared" si="7"/>
        <v>1</v>
      </c>
      <c r="CG24" s="54">
        <f t="shared" si="8"/>
        <v>0</v>
      </c>
      <c r="CH24" s="54">
        <f t="shared" si="9"/>
        <v>1</v>
      </c>
      <c r="CI24" s="54">
        <f t="shared" si="10"/>
        <v>1</v>
      </c>
      <c r="CJ24" s="54">
        <f t="shared" si="11"/>
        <v>0</v>
      </c>
      <c r="CK24" s="54">
        <f t="shared" si="12"/>
        <v>0</v>
      </c>
      <c r="CL24" s="54">
        <f t="shared" si="13"/>
        <v>0</v>
      </c>
      <c r="CM24" s="54">
        <f t="shared" si="14"/>
        <v>0</v>
      </c>
      <c r="CN24" s="54">
        <f t="shared" si="15"/>
        <v>0</v>
      </c>
      <c r="CO24" s="54">
        <f t="shared" si="16"/>
        <v>0</v>
      </c>
      <c r="CP24" s="54">
        <f t="shared" si="17"/>
        <v>0</v>
      </c>
      <c r="CQ24" s="54">
        <f t="shared" si="18"/>
        <v>0</v>
      </c>
      <c r="CR24" s="54">
        <f t="shared" si="19"/>
        <v>0</v>
      </c>
      <c r="CS24" s="54">
        <f t="shared" si="20"/>
        <v>0</v>
      </c>
      <c r="CT24" s="54">
        <f t="shared" si="21"/>
        <v>0</v>
      </c>
      <c r="CU24" s="54">
        <f t="shared" si="22"/>
        <v>0</v>
      </c>
      <c r="CV24" s="54">
        <f t="shared" si="23"/>
        <v>0</v>
      </c>
      <c r="CW24" s="54">
        <f t="shared" si="24"/>
        <v>0</v>
      </c>
      <c r="CX24" s="54">
        <f t="shared" si="25"/>
        <v>0</v>
      </c>
      <c r="CY24" s="54">
        <f t="shared" si="26"/>
        <v>0</v>
      </c>
      <c r="CZ24" s="54">
        <f t="shared" si="27"/>
        <v>0</v>
      </c>
      <c r="DA24" s="54">
        <f t="shared" si="28"/>
        <v>0</v>
      </c>
      <c r="DB24" s="54">
        <f t="shared" si="29"/>
        <v>0</v>
      </c>
      <c r="DC24" s="54">
        <f t="shared" si="30"/>
        <v>0</v>
      </c>
      <c r="DD24" s="54">
        <f t="shared" si="31"/>
        <v>0</v>
      </c>
      <c r="DE24" s="54">
        <f t="shared" si="32"/>
        <v>0</v>
      </c>
      <c r="DF24" s="54">
        <f t="shared" si="33"/>
        <v>0</v>
      </c>
      <c r="DG24" s="54">
        <f t="shared" si="34"/>
        <v>0</v>
      </c>
      <c r="DH24" s="54">
        <f t="shared" si="35"/>
        <v>0</v>
      </c>
      <c r="DI24" s="54">
        <f t="shared" si="36"/>
        <v>0</v>
      </c>
      <c r="DJ24" s="54">
        <f t="shared" si="37"/>
        <v>0</v>
      </c>
      <c r="DK24" s="54">
        <f t="shared" si="38"/>
        <v>0</v>
      </c>
      <c r="DL24" s="54">
        <f t="shared" si="39"/>
        <v>0</v>
      </c>
      <c r="DM24" s="54">
        <f t="shared" si="40"/>
        <v>0</v>
      </c>
      <c r="DN24" s="54">
        <f t="shared" si="41"/>
        <v>0</v>
      </c>
      <c r="DO24" s="54">
        <f t="shared" si="42"/>
        <v>0</v>
      </c>
      <c r="DP24" s="54">
        <f t="shared" si="43"/>
        <v>0</v>
      </c>
      <c r="DQ24" s="54">
        <f t="shared" si="44"/>
        <v>0</v>
      </c>
      <c r="DR24" s="54">
        <f t="shared" si="45"/>
        <v>0</v>
      </c>
      <c r="DS24" s="54">
        <f t="shared" si="46"/>
        <v>0</v>
      </c>
      <c r="DT24" s="54">
        <f t="shared" si="47"/>
        <v>0</v>
      </c>
      <c r="DU24" s="54">
        <f t="shared" si="48"/>
        <v>0</v>
      </c>
      <c r="DV24" s="54">
        <f t="shared" si="49"/>
        <v>0</v>
      </c>
      <c r="DW24" s="54">
        <f t="shared" si="50"/>
        <v>0</v>
      </c>
      <c r="DX24" s="54">
        <f t="shared" si="51"/>
        <v>0</v>
      </c>
      <c r="DY24" s="54">
        <f t="shared" si="52"/>
        <v>0</v>
      </c>
      <c r="DZ24" s="54">
        <f t="shared" si="53"/>
        <v>0</v>
      </c>
      <c r="EA24" s="54">
        <f t="shared" si="54"/>
        <v>0</v>
      </c>
      <c r="EB24" s="54">
        <f t="shared" si="55"/>
        <v>0</v>
      </c>
      <c r="EC24" s="54">
        <f t="shared" si="56"/>
        <v>0</v>
      </c>
      <c r="ED24" s="54">
        <f t="shared" si="57"/>
        <v>0</v>
      </c>
      <c r="EE24" s="54">
        <f t="shared" si="58"/>
        <v>0</v>
      </c>
      <c r="EF24" s="54">
        <f t="shared" si="59"/>
        <v>0</v>
      </c>
      <c r="EG24" s="54">
        <f t="shared" si="60"/>
        <v>0</v>
      </c>
      <c r="EH24" s="54">
        <f t="shared" si="61"/>
        <v>0</v>
      </c>
      <c r="EI24" s="54">
        <f t="shared" si="62"/>
        <v>0</v>
      </c>
      <c r="EJ24" s="54">
        <f t="shared" si="63"/>
        <v>0</v>
      </c>
      <c r="EK24" s="54">
        <f t="shared" si="64"/>
        <v>0</v>
      </c>
      <c r="EL24" s="54">
        <f t="shared" si="65"/>
        <v>0</v>
      </c>
      <c r="EM24" s="54">
        <f t="shared" si="66"/>
        <v>0</v>
      </c>
      <c r="EN24" s="54">
        <f t="shared" si="67"/>
        <v>0</v>
      </c>
      <c r="EO24" s="54">
        <f t="shared" si="67"/>
        <v>0</v>
      </c>
      <c r="EP24" s="189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</row>
    <row r="25" spans="1:166" s="190" customFormat="1" ht="34.5" customHeight="1" x14ac:dyDescent="0.55000000000000004">
      <c r="A25" s="36"/>
      <c r="B25" s="37"/>
      <c r="C25" s="37" t="s">
        <v>21</v>
      </c>
      <c r="D25" s="38"/>
      <c r="E25" s="39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55"/>
      <c r="U25" s="334">
        <v>2</v>
      </c>
      <c r="V25" s="335">
        <v>3</v>
      </c>
      <c r="W25" s="336">
        <v>4</v>
      </c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7"/>
      <c r="AL25" s="58"/>
      <c r="AM25" s="59"/>
      <c r="AN25" s="59"/>
      <c r="AO25" s="59"/>
      <c r="AP25" s="59"/>
      <c r="AQ25" s="59"/>
      <c r="AR25" s="59"/>
      <c r="AS25" s="60"/>
      <c r="AT25" s="59"/>
      <c r="AU25" s="59"/>
      <c r="AV25" s="59"/>
      <c r="AW25" s="59"/>
      <c r="AX25" s="59"/>
      <c r="AY25" s="59"/>
      <c r="AZ25" s="59"/>
      <c r="BA25" s="59"/>
      <c r="BB25" s="58"/>
      <c r="BC25" s="59"/>
      <c r="BD25" s="59"/>
      <c r="BE25" s="59"/>
      <c r="BF25" s="59"/>
      <c r="BG25" s="59"/>
      <c r="BH25" s="59"/>
      <c r="BI25" s="59"/>
      <c r="BJ25" s="55"/>
      <c r="BK25" s="374">
        <v>13</v>
      </c>
      <c r="BL25" s="374">
        <v>21</v>
      </c>
      <c r="BM25" s="40" t="s">
        <v>33</v>
      </c>
      <c r="BN25" s="40"/>
      <c r="BO25" s="40"/>
      <c r="BP25" s="40"/>
      <c r="BQ25" s="40"/>
      <c r="BR25" s="40"/>
      <c r="BS25" s="62"/>
      <c r="BT25" s="51"/>
      <c r="BU25" s="64"/>
      <c r="BV25" s="51"/>
      <c r="BW25" s="30"/>
      <c r="BX25" s="53"/>
      <c r="BY25" s="54">
        <f t="shared" si="0"/>
        <v>0</v>
      </c>
      <c r="BZ25" s="54">
        <f t="shared" si="1"/>
        <v>1</v>
      </c>
      <c r="CA25" s="54">
        <f t="shared" si="2"/>
        <v>1</v>
      </c>
      <c r="CB25" s="54">
        <f t="shared" si="3"/>
        <v>1</v>
      </c>
      <c r="CC25" s="54">
        <f t="shared" si="4"/>
        <v>0</v>
      </c>
      <c r="CD25" s="54">
        <f t="shared" si="5"/>
        <v>0</v>
      </c>
      <c r="CE25" s="54">
        <f t="shared" si="6"/>
        <v>0</v>
      </c>
      <c r="CF25" s="54">
        <f t="shared" si="7"/>
        <v>0</v>
      </c>
      <c r="CG25" s="54">
        <f t="shared" si="8"/>
        <v>0</v>
      </c>
      <c r="CH25" s="54">
        <f t="shared" si="9"/>
        <v>0</v>
      </c>
      <c r="CI25" s="54">
        <f t="shared" si="10"/>
        <v>0</v>
      </c>
      <c r="CJ25" s="54">
        <f t="shared" si="11"/>
        <v>0</v>
      </c>
      <c r="CK25" s="54">
        <f t="shared" si="12"/>
        <v>1</v>
      </c>
      <c r="CL25" s="54">
        <f t="shared" si="13"/>
        <v>0</v>
      </c>
      <c r="CM25" s="54">
        <f t="shared" si="14"/>
        <v>0</v>
      </c>
      <c r="CN25" s="54">
        <f t="shared" si="15"/>
        <v>0</v>
      </c>
      <c r="CO25" s="54">
        <f t="shared" si="16"/>
        <v>0</v>
      </c>
      <c r="CP25" s="54">
        <f t="shared" si="17"/>
        <v>0</v>
      </c>
      <c r="CQ25" s="54">
        <f t="shared" si="18"/>
        <v>0</v>
      </c>
      <c r="CR25" s="54">
        <f t="shared" si="19"/>
        <v>0</v>
      </c>
      <c r="CS25" s="54">
        <f t="shared" si="20"/>
        <v>1</v>
      </c>
      <c r="CT25" s="54">
        <f t="shared" si="21"/>
        <v>0</v>
      </c>
      <c r="CU25" s="54">
        <f t="shared" si="22"/>
        <v>0</v>
      </c>
      <c r="CV25" s="54">
        <f t="shared" si="23"/>
        <v>0</v>
      </c>
      <c r="CW25" s="54">
        <f t="shared" si="24"/>
        <v>0</v>
      </c>
      <c r="CX25" s="54">
        <f t="shared" si="25"/>
        <v>0</v>
      </c>
      <c r="CY25" s="54">
        <f t="shared" si="26"/>
        <v>0</v>
      </c>
      <c r="CZ25" s="54">
        <f t="shared" si="27"/>
        <v>0</v>
      </c>
      <c r="DA25" s="54">
        <f t="shared" si="28"/>
        <v>0</v>
      </c>
      <c r="DB25" s="54">
        <f t="shared" si="29"/>
        <v>0</v>
      </c>
      <c r="DC25" s="54">
        <f t="shared" si="30"/>
        <v>0</v>
      </c>
      <c r="DD25" s="54">
        <f t="shared" si="31"/>
        <v>0</v>
      </c>
      <c r="DE25" s="54">
        <f t="shared" si="32"/>
        <v>0</v>
      </c>
      <c r="DF25" s="54">
        <f t="shared" si="33"/>
        <v>0</v>
      </c>
      <c r="DG25" s="54">
        <f t="shared" si="34"/>
        <v>0</v>
      </c>
      <c r="DH25" s="54">
        <f t="shared" si="35"/>
        <v>0</v>
      </c>
      <c r="DI25" s="54">
        <f t="shared" si="36"/>
        <v>0</v>
      </c>
      <c r="DJ25" s="54">
        <f t="shared" si="37"/>
        <v>0</v>
      </c>
      <c r="DK25" s="54">
        <f t="shared" si="38"/>
        <v>0</v>
      </c>
      <c r="DL25" s="54">
        <f t="shared" si="39"/>
        <v>0</v>
      </c>
      <c r="DM25" s="54">
        <f t="shared" si="40"/>
        <v>0</v>
      </c>
      <c r="DN25" s="54">
        <f t="shared" si="41"/>
        <v>0</v>
      </c>
      <c r="DO25" s="54">
        <f t="shared" si="42"/>
        <v>0</v>
      </c>
      <c r="DP25" s="54">
        <f t="shared" si="43"/>
        <v>0</v>
      </c>
      <c r="DQ25" s="54">
        <f t="shared" si="44"/>
        <v>0</v>
      </c>
      <c r="DR25" s="54">
        <f t="shared" si="45"/>
        <v>0</v>
      </c>
      <c r="DS25" s="54">
        <f t="shared" si="46"/>
        <v>0</v>
      </c>
      <c r="DT25" s="54">
        <f t="shared" si="47"/>
        <v>0</v>
      </c>
      <c r="DU25" s="54">
        <f t="shared" si="48"/>
        <v>0</v>
      </c>
      <c r="DV25" s="54">
        <f t="shared" si="49"/>
        <v>0</v>
      </c>
      <c r="DW25" s="54">
        <f t="shared" si="50"/>
        <v>0</v>
      </c>
      <c r="DX25" s="54">
        <f t="shared" si="51"/>
        <v>0</v>
      </c>
      <c r="DY25" s="54">
        <f t="shared" si="52"/>
        <v>0</v>
      </c>
      <c r="DZ25" s="54">
        <f t="shared" si="53"/>
        <v>0</v>
      </c>
      <c r="EA25" s="54">
        <f t="shared" si="54"/>
        <v>0</v>
      </c>
      <c r="EB25" s="54">
        <f t="shared" si="55"/>
        <v>0</v>
      </c>
      <c r="EC25" s="54">
        <f t="shared" si="56"/>
        <v>0</v>
      </c>
      <c r="ED25" s="54">
        <f t="shared" si="57"/>
        <v>0</v>
      </c>
      <c r="EE25" s="54">
        <f t="shared" si="58"/>
        <v>0</v>
      </c>
      <c r="EF25" s="54">
        <f t="shared" si="59"/>
        <v>0</v>
      </c>
      <c r="EG25" s="54">
        <f t="shared" si="60"/>
        <v>0</v>
      </c>
      <c r="EH25" s="54">
        <f t="shared" si="61"/>
        <v>0</v>
      </c>
      <c r="EI25" s="54">
        <f t="shared" si="62"/>
        <v>0</v>
      </c>
      <c r="EJ25" s="54">
        <f t="shared" si="63"/>
        <v>0</v>
      </c>
      <c r="EK25" s="54">
        <f t="shared" si="64"/>
        <v>0</v>
      </c>
      <c r="EL25" s="54">
        <f t="shared" si="65"/>
        <v>0</v>
      </c>
      <c r="EM25" s="54">
        <f t="shared" si="66"/>
        <v>0</v>
      </c>
      <c r="EN25" s="54">
        <f t="shared" si="67"/>
        <v>0</v>
      </c>
      <c r="EO25" s="54">
        <f t="shared" si="67"/>
        <v>0</v>
      </c>
      <c r="EP25" s="189"/>
    </row>
    <row r="26" spans="1:166" ht="42" customHeight="1" x14ac:dyDescent="0.5">
      <c r="A26" s="36" t="s">
        <v>28</v>
      </c>
      <c r="B26" s="37">
        <v>46178</v>
      </c>
      <c r="C26" s="37" t="s">
        <v>19</v>
      </c>
      <c r="D26" s="38"/>
      <c r="E26" s="3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90"/>
      <c r="U26" s="290"/>
      <c r="V26" s="290"/>
      <c r="W26" s="290"/>
      <c r="X26" s="290"/>
      <c r="Y26" s="290"/>
      <c r="Z26" s="290"/>
      <c r="AA26" s="290"/>
      <c r="AB26" s="290"/>
      <c r="AC26" s="290"/>
      <c r="AD26" s="290"/>
      <c r="AE26" s="290"/>
      <c r="AF26" s="290"/>
      <c r="AG26" s="290"/>
      <c r="AH26" s="290"/>
      <c r="AI26" s="290"/>
      <c r="AJ26" s="290"/>
      <c r="AK26" s="291"/>
      <c r="AL26" s="292"/>
      <c r="AM26" s="291"/>
      <c r="AN26" s="291"/>
      <c r="AO26" s="291"/>
      <c r="AP26" s="291"/>
      <c r="AQ26" s="291"/>
      <c r="AR26" s="291"/>
      <c r="AS26" s="293"/>
      <c r="AT26" s="291"/>
      <c r="AU26" s="291"/>
      <c r="AV26" s="291"/>
      <c r="AW26" s="291"/>
      <c r="AX26" s="291"/>
      <c r="AY26" s="291"/>
      <c r="AZ26" s="291"/>
      <c r="BA26" s="291"/>
      <c r="BB26" s="292"/>
      <c r="BC26" s="291"/>
      <c r="BD26" s="291"/>
      <c r="BE26" s="291"/>
      <c r="BF26" s="291"/>
      <c r="BG26" s="291"/>
      <c r="BH26" s="291"/>
      <c r="BI26" s="291"/>
      <c r="BJ26" s="290"/>
      <c r="BK26" s="294"/>
      <c r="BL26" s="289"/>
      <c r="BM26" s="289"/>
      <c r="BN26" s="289"/>
      <c r="BO26" s="289"/>
      <c r="BP26" s="289"/>
      <c r="BQ26" s="289"/>
      <c r="BR26" s="289"/>
      <c r="BS26" s="295"/>
      <c r="BT26" s="296"/>
      <c r="BU26" s="297"/>
      <c r="BV26" s="296"/>
      <c r="BW26" s="30"/>
      <c r="BX26" s="53"/>
      <c r="BY26" s="54">
        <f t="shared" si="0"/>
        <v>0</v>
      </c>
      <c r="BZ26" s="54">
        <f t="shared" si="1"/>
        <v>0</v>
      </c>
      <c r="CA26" s="54">
        <f t="shared" si="2"/>
        <v>0</v>
      </c>
      <c r="CB26" s="54">
        <f t="shared" si="3"/>
        <v>0</v>
      </c>
      <c r="CC26" s="54">
        <f t="shared" si="4"/>
        <v>0</v>
      </c>
      <c r="CD26" s="54">
        <f t="shared" si="5"/>
        <v>0</v>
      </c>
      <c r="CE26" s="54">
        <f t="shared" si="6"/>
        <v>0</v>
      </c>
      <c r="CF26" s="54">
        <f t="shared" si="7"/>
        <v>0</v>
      </c>
      <c r="CG26" s="54">
        <f t="shared" si="8"/>
        <v>0</v>
      </c>
      <c r="CH26" s="54">
        <f t="shared" si="9"/>
        <v>0</v>
      </c>
      <c r="CI26" s="54">
        <f t="shared" si="10"/>
        <v>0</v>
      </c>
      <c r="CJ26" s="54">
        <f t="shared" si="11"/>
        <v>0</v>
      </c>
      <c r="CK26" s="54">
        <f t="shared" si="12"/>
        <v>0</v>
      </c>
      <c r="CL26" s="54">
        <f t="shared" si="13"/>
        <v>0</v>
      </c>
      <c r="CM26" s="54">
        <f t="shared" si="14"/>
        <v>0</v>
      </c>
      <c r="CN26" s="54">
        <f t="shared" si="15"/>
        <v>0</v>
      </c>
      <c r="CO26" s="54">
        <f t="shared" si="16"/>
        <v>0</v>
      </c>
      <c r="CP26" s="54">
        <f t="shared" si="17"/>
        <v>0</v>
      </c>
      <c r="CQ26" s="54">
        <f t="shared" si="18"/>
        <v>0</v>
      </c>
      <c r="CR26" s="54">
        <f t="shared" si="19"/>
        <v>0</v>
      </c>
      <c r="CS26" s="54">
        <f t="shared" si="20"/>
        <v>0</v>
      </c>
      <c r="CT26" s="54">
        <f t="shared" si="21"/>
        <v>0</v>
      </c>
      <c r="CU26" s="54">
        <f t="shared" si="22"/>
        <v>0</v>
      </c>
      <c r="CV26" s="54">
        <f t="shared" si="23"/>
        <v>0</v>
      </c>
      <c r="CW26" s="54">
        <f t="shared" si="24"/>
        <v>0</v>
      </c>
      <c r="CX26" s="54">
        <f t="shared" si="25"/>
        <v>0</v>
      </c>
      <c r="CY26" s="54">
        <f t="shared" si="26"/>
        <v>0</v>
      </c>
      <c r="CZ26" s="54">
        <f t="shared" si="27"/>
        <v>0</v>
      </c>
      <c r="DA26" s="54">
        <f t="shared" si="28"/>
        <v>0</v>
      </c>
      <c r="DB26" s="54">
        <f t="shared" si="29"/>
        <v>0</v>
      </c>
      <c r="DC26" s="54">
        <f t="shared" si="30"/>
        <v>0</v>
      </c>
      <c r="DD26" s="54">
        <f t="shared" si="31"/>
        <v>0</v>
      </c>
      <c r="DE26" s="54">
        <f t="shared" si="32"/>
        <v>0</v>
      </c>
      <c r="DF26" s="54">
        <f t="shared" si="33"/>
        <v>0</v>
      </c>
      <c r="DG26" s="54">
        <f t="shared" si="34"/>
        <v>0</v>
      </c>
      <c r="DH26" s="54">
        <f t="shared" si="35"/>
        <v>0</v>
      </c>
      <c r="DI26" s="54">
        <f t="shared" si="36"/>
        <v>0</v>
      </c>
      <c r="DJ26" s="54">
        <f t="shared" si="37"/>
        <v>0</v>
      </c>
      <c r="DK26" s="54">
        <f t="shared" si="38"/>
        <v>0</v>
      </c>
      <c r="DL26" s="54">
        <f t="shared" si="39"/>
        <v>0</v>
      </c>
      <c r="DM26" s="54">
        <f t="shared" si="40"/>
        <v>0</v>
      </c>
      <c r="DN26" s="54">
        <f t="shared" si="41"/>
        <v>0</v>
      </c>
      <c r="DO26" s="54">
        <f t="shared" si="42"/>
        <v>0</v>
      </c>
      <c r="DP26" s="54">
        <f t="shared" si="43"/>
        <v>0</v>
      </c>
      <c r="DQ26" s="54">
        <f t="shared" si="44"/>
        <v>0</v>
      </c>
      <c r="DR26" s="54">
        <f t="shared" si="45"/>
        <v>0</v>
      </c>
      <c r="DS26" s="54">
        <f t="shared" si="46"/>
        <v>0</v>
      </c>
      <c r="DT26" s="54">
        <f t="shared" si="47"/>
        <v>0</v>
      </c>
      <c r="DU26" s="54">
        <f t="shared" si="48"/>
        <v>0</v>
      </c>
      <c r="DV26" s="54">
        <f t="shared" si="49"/>
        <v>0</v>
      </c>
      <c r="DW26" s="54">
        <f t="shared" si="50"/>
        <v>0</v>
      </c>
      <c r="DX26" s="54">
        <f t="shared" si="51"/>
        <v>0</v>
      </c>
      <c r="DY26" s="54">
        <f t="shared" si="52"/>
        <v>0</v>
      </c>
      <c r="DZ26" s="54">
        <f t="shared" si="53"/>
        <v>0</v>
      </c>
      <c r="EA26" s="54">
        <f t="shared" si="54"/>
        <v>0</v>
      </c>
      <c r="EB26" s="54">
        <f t="shared" si="55"/>
        <v>0</v>
      </c>
      <c r="EC26" s="54">
        <f t="shared" si="56"/>
        <v>0</v>
      </c>
      <c r="ED26" s="54">
        <f t="shared" si="57"/>
        <v>0</v>
      </c>
      <c r="EE26" s="54">
        <f t="shared" si="58"/>
        <v>0</v>
      </c>
      <c r="EF26" s="54">
        <f t="shared" si="59"/>
        <v>0</v>
      </c>
      <c r="EG26" s="54">
        <f t="shared" si="60"/>
        <v>0</v>
      </c>
      <c r="EH26" s="54">
        <f t="shared" si="61"/>
        <v>0</v>
      </c>
      <c r="EI26" s="54">
        <f t="shared" si="62"/>
        <v>0</v>
      </c>
      <c r="EJ26" s="54">
        <f t="shared" si="63"/>
        <v>0</v>
      </c>
      <c r="EK26" s="54">
        <f t="shared" si="64"/>
        <v>0</v>
      </c>
      <c r="EL26" s="54">
        <f t="shared" si="65"/>
        <v>0</v>
      </c>
      <c r="EM26" s="54">
        <f t="shared" si="66"/>
        <v>0</v>
      </c>
      <c r="EN26" s="54">
        <f t="shared" si="67"/>
        <v>0</v>
      </c>
      <c r="EO26" s="54">
        <f t="shared" si="67"/>
        <v>0</v>
      </c>
      <c r="EP26" s="189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</row>
    <row r="27" spans="1:166" s="190" customFormat="1" ht="53.4" customHeight="1" x14ac:dyDescent="0.5">
      <c r="A27" s="36"/>
      <c r="B27" s="37"/>
      <c r="C27" s="37" t="s">
        <v>21</v>
      </c>
      <c r="D27" s="38"/>
      <c r="E27" s="39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9"/>
      <c r="U27" s="331">
        <v>13</v>
      </c>
      <c r="V27" s="331">
        <v>14</v>
      </c>
      <c r="W27" s="331">
        <v>15</v>
      </c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1"/>
      <c r="AL27" s="72"/>
      <c r="AM27" s="73"/>
      <c r="AN27" s="73"/>
      <c r="AO27" s="73"/>
      <c r="AP27" s="73"/>
      <c r="AQ27" s="73"/>
      <c r="AR27" s="73"/>
      <c r="AS27" s="74"/>
      <c r="AT27" s="73"/>
      <c r="AU27" s="73"/>
      <c r="AV27" s="73"/>
      <c r="AW27" s="73"/>
      <c r="AX27" s="73"/>
      <c r="AY27" s="73"/>
      <c r="AZ27" s="73"/>
      <c r="BA27" s="73"/>
      <c r="BB27" s="72"/>
      <c r="BC27" s="73"/>
      <c r="BD27" s="73"/>
      <c r="BE27" s="73"/>
      <c r="BF27" s="73"/>
      <c r="BG27" s="73"/>
      <c r="BH27" s="73"/>
      <c r="BI27" s="73"/>
      <c r="BJ27" s="69"/>
      <c r="BK27" s="374">
        <v>12</v>
      </c>
      <c r="BL27" s="374">
        <v>20</v>
      </c>
      <c r="BM27" s="67" t="s">
        <v>86</v>
      </c>
      <c r="BQ27" s="67"/>
      <c r="BR27" s="67"/>
      <c r="BS27" s="75"/>
      <c r="BT27" s="51"/>
      <c r="BU27" s="64"/>
      <c r="BV27" s="51"/>
      <c r="BW27" s="30"/>
      <c r="BX27" s="53"/>
      <c r="BY27" s="54">
        <f t="shared" si="0"/>
        <v>0</v>
      </c>
      <c r="BZ27" s="54">
        <f t="shared" si="1"/>
        <v>0</v>
      </c>
      <c r="CA27" s="54">
        <f t="shared" si="2"/>
        <v>0</v>
      </c>
      <c r="CB27" s="54">
        <f t="shared" si="3"/>
        <v>0</v>
      </c>
      <c r="CC27" s="54">
        <f t="shared" si="4"/>
        <v>0</v>
      </c>
      <c r="CD27" s="54">
        <f t="shared" si="5"/>
        <v>0</v>
      </c>
      <c r="CE27" s="54">
        <f t="shared" si="6"/>
        <v>0</v>
      </c>
      <c r="CF27" s="54">
        <f t="shared" si="7"/>
        <v>0</v>
      </c>
      <c r="CG27" s="54">
        <f t="shared" si="8"/>
        <v>0</v>
      </c>
      <c r="CH27" s="54">
        <f t="shared" si="9"/>
        <v>0</v>
      </c>
      <c r="CI27" s="54">
        <f t="shared" si="10"/>
        <v>0</v>
      </c>
      <c r="CJ27" s="54">
        <f t="shared" si="11"/>
        <v>1</v>
      </c>
      <c r="CK27" s="54">
        <f t="shared" si="12"/>
        <v>1</v>
      </c>
      <c r="CL27" s="54">
        <f t="shared" si="13"/>
        <v>1</v>
      </c>
      <c r="CM27" s="54">
        <f t="shared" si="14"/>
        <v>1</v>
      </c>
      <c r="CN27" s="54">
        <f t="shared" si="15"/>
        <v>0</v>
      </c>
      <c r="CO27" s="54">
        <f t="shared" si="16"/>
        <v>0</v>
      </c>
      <c r="CP27" s="54">
        <f t="shared" si="17"/>
        <v>0</v>
      </c>
      <c r="CQ27" s="54">
        <f t="shared" si="18"/>
        <v>0</v>
      </c>
      <c r="CR27" s="54">
        <f t="shared" si="19"/>
        <v>1</v>
      </c>
      <c r="CS27" s="54">
        <f t="shared" si="20"/>
        <v>0</v>
      </c>
      <c r="CT27" s="54">
        <f t="shared" si="21"/>
        <v>0</v>
      </c>
      <c r="CU27" s="54">
        <f t="shared" si="22"/>
        <v>0</v>
      </c>
      <c r="CV27" s="54">
        <f t="shared" si="23"/>
        <v>0</v>
      </c>
      <c r="CW27" s="54">
        <f t="shared" si="24"/>
        <v>0</v>
      </c>
      <c r="CX27" s="54">
        <f t="shared" si="25"/>
        <v>0</v>
      </c>
      <c r="CY27" s="54">
        <f t="shared" si="26"/>
        <v>0</v>
      </c>
      <c r="CZ27" s="54">
        <f t="shared" si="27"/>
        <v>0</v>
      </c>
      <c r="DA27" s="54">
        <f t="shared" si="28"/>
        <v>0</v>
      </c>
      <c r="DB27" s="54">
        <f t="shared" si="29"/>
        <v>0</v>
      </c>
      <c r="DC27" s="54">
        <f t="shared" si="30"/>
        <v>0</v>
      </c>
      <c r="DD27" s="54">
        <f t="shared" si="31"/>
        <v>0</v>
      </c>
      <c r="DE27" s="54">
        <f t="shared" si="32"/>
        <v>0</v>
      </c>
      <c r="DF27" s="54">
        <f t="shared" si="33"/>
        <v>0</v>
      </c>
      <c r="DG27" s="54">
        <f t="shared" si="34"/>
        <v>0</v>
      </c>
      <c r="DH27" s="54">
        <f t="shared" si="35"/>
        <v>0</v>
      </c>
      <c r="DI27" s="54">
        <f t="shared" si="36"/>
        <v>0</v>
      </c>
      <c r="DJ27" s="54">
        <f t="shared" si="37"/>
        <v>0</v>
      </c>
      <c r="DK27" s="54">
        <f t="shared" si="38"/>
        <v>0</v>
      </c>
      <c r="DL27" s="54">
        <f t="shared" si="39"/>
        <v>0</v>
      </c>
      <c r="DM27" s="54">
        <f t="shared" si="40"/>
        <v>0</v>
      </c>
      <c r="DN27" s="54">
        <f t="shared" si="41"/>
        <v>0</v>
      </c>
      <c r="DO27" s="54">
        <f t="shared" si="42"/>
        <v>0</v>
      </c>
      <c r="DP27" s="54">
        <f t="shared" si="43"/>
        <v>0</v>
      </c>
      <c r="DQ27" s="54">
        <f t="shared" si="44"/>
        <v>0</v>
      </c>
      <c r="DR27" s="54">
        <f t="shared" si="45"/>
        <v>0</v>
      </c>
      <c r="DS27" s="54">
        <f t="shared" si="46"/>
        <v>0</v>
      </c>
      <c r="DT27" s="54">
        <f t="shared" si="47"/>
        <v>0</v>
      </c>
      <c r="DU27" s="54">
        <f t="shared" si="48"/>
        <v>0</v>
      </c>
      <c r="DV27" s="54">
        <f t="shared" si="49"/>
        <v>0</v>
      </c>
      <c r="DW27" s="54">
        <f t="shared" si="50"/>
        <v>0</v>
      </c>
      <c r="DX27" s="54">
        <f t="shared" si="51"/>
        <v>0</v>
      </c>
      <c r="DY27" s="54">
        <f t="shared" si="52"/>
        <v>0</v>
      </c>
      <c r="DZ27" s="54">
        <f t="shared" si="53"/>
        <v>0</v>
      </c>
      <c r="EA27" s="54">
        <f t="shared" si="54"/>
        <v>0</v>
      </c>
      <c r="EB27" s="54">
        <f t="shared" si="55"/>
        <v>0</v>
      </c>
      <c r="EC27" s="54">
        <f t="shared" si="56"/>
        <v>0</v>
      </c>
      <c r="ED27" s="54">
        <f t="shared" si="57"/>
        <v>0</v>
      </c>
      <c r="EE27" s="54">
        <f t="shared" si="58"/>
        <v>0</v>
      </c>
      <c r="EF27" s="54">
        <f t="shared" si="59"/>
        <v>0</v>
      </c>
      <c r="EG27" s="54">
        <f t="shared" si="60"/>
        <v>0</v>
      </c>
      <c r="EH27" s="54">
        <f t="shared" si="61"/>
        <v>0</v>
      </c>
      <c r="EI27" s="54">
        <f t="shared" si="62"/>
        <v>0</v>
      </c>
      <c r="EJ27" s="54">
        <f t="shared" si="63"/>
        <v>0</v>
      </c>
      <c r="EK27" s="54">
        <f t="shared" si="64"/>
        <v>0</v>
      </c>
      <c r="EL27" s="54">
        <f t="shared" si="65"/>
        <v>0</v>
      </c>
      <c r="EM27" s="54">
        <f t="shared" si="66"/>
        <v>0</v>
      </c>
      <c r="EN27" s="54">
        <f t="shared" ref="EN27:EO46" si="68">COUNTIF($F27:$BV27,"68")</f>
        <v>0</v>
      </c>
      <c r="EO27" s="54">
        <f t="shared" si="68"/>
        <v>0</v>
      </c>
      <c r="EP27" s="189"/>
    </row>
    <row r="28" spans="1:166" s="65" customFormat="1" ht="32.25" customHeight="1" x14ac:dyDescent="0.5">
      <c r="A28" s="36" t="s">
        <v>29</v>
      </c>
      <c r="B28" s="37">
        <v>46179</v>
      </c>
      <c r="C28" s="37" t="s">
        <v>19</v>
      </c>
      <c r="D28" s="38"/>
      <c r="E28" s="39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55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7"/>
      <c r="AL28" s="58"/>
      <c r="AM28" s="59"/>
      <c r="AN28" s="59"/>
      <c r="AO28" s="59"/>
      <c r="AP28" s="59"/>
      <c r="AQ28" s="59"/>
      <c r="AR28" s="59"/>
      <c r="AS28" s="60"/>
      <c r="AT28" s="59"/>
      <c r="AU28" s="59"/>
      <c r="AV28" s="59"/>
      <c r="AW28" s="59"/>
      <c r="AX28" s="59"/>
      <c r="AY28" s="59"/>
      <c r="AZ28" s="59"/>
      <c r="BA28" s="59"/>
      <c r="BB28" s="58"/>
      <c r="BC28" s="59"/>
      <c r="BD28" s="59"/>
      <c r="BE28" s="59"/>
      <c r="BF28" s="59"/>
      <c r="BG28" s="59"/>
      <c r="BH28" s="59"/>
      <c r="BI28" s="59"/>
      <c r="BJ28" s="55"/>
      <c r="BK28" s="61"/>
      <c r="BL28" s="40"/>
      <c r="BM28" s="40"/>
      <c r="BN28" s="40"/>
      <c r="BO28" s="40"/>
      <c r="BP28" s="40"/>
      <c r="BQ28" s="40"/>
      <c r="BR28" s="40"/>
      <c r="BS28" s="62"/>
      <c r="BT28" s="51"/>
      <c r="BU28" s="64"/>
      <c r="BV28" s="51"/>
      <c r="BW28" s="30"/>
      <c r="BX28" s="53"/>
      <c r="BY28" s="54">
        <f t="shared" si="0"/>
        <v>0</v>
      </c>
      <c r="BZ28" s="54">
        <f t="shared" si="1"/>
        <v>0</v>
      </c>
      <c r="CA28" s="54">
        <f t="shared" si="2"/>
        <v>0</v>
      </c>
      <c r="CB28" s="54">
        <f t="shared" si="3"/>
        <v>0</v>
      </c>
      <c r="CC28" s="54">
        <f t="shared" si="4"/>
        <v>0</v>
      </c>
      <c r="CD28" s="54">
        <f t="shared" si="5"/>
        <v>0</v>
      </c>
      <c r="CE28" s="54">
        <f t="shared" si="6"/>
        <v>0</v>
      </c>
      <c r="CF28" s="54">
        <f t="shared" si="7"/>
        <v>0</v>
      </c>
      <c r="CG28" s="54">
        <f t="shared" si="8"/>
        <v>0</v>
      </c>
      <c r="CH28" s="54">
        <f t="shared" si="9"/>
        <v>0</v>
      </c>
      <c r="CI28" s="54">
        <f t="shared" si="10"/>
        <v>0</v>
      </c>
      <c r="CJ28" s="54">
        <f t="shared" si="11"/>
        <v>0</v>
      </c>
      <c r="CK28" s="54">
        <f t="shared" si="12"/>
        <v>0</v>
      </c>
      <c r="CL28" s="54">
        <f t="shared" si="13"/>
        <v>0</v>
      </c>
      <c r="CM28" s="54">
        <f t="shared" si="14"/>
        <v>0</v>
      </c>
      <c r="CN28" s="54">
        <f t="shared" si="15"/>
        <v>0</v>
      </c>
      <c r="CO28" s="54">
        <f t="shared" si="16"/>
        <v>0</v>
      </c>
      <c r="CP28" s="54">
        <f t="shared" si="17"/>
        <v>0</v>
      </c>
      <c r="CQ28" s="54">
        <f t="shared" si="18"/>
        <v>0</v>
      </c>
      <c r="CR28" s="54">
        <f t="shared" si="19"/>
        <v>0</v>
      </c>
      <c r="CS28" s="54">
        <f t="shared" si="20"/>
        <v>0</v>
      </c>
      <c r="CT28" s="54">
        <f t="shared" si="21"/>
        <v>0</v>
      </c>
      <c r="CU28" s="54">
        <f t="shared" si="22"/>
        <v>0</v>
      </c>
      <c r="CV28" s="54">
        <f t="shared" si="23"/>
        <v>0</v>
      </c>
      <c r="CW28" s="54">
        <f t="shared" si="24"/>
        <v>0</v>
      </c>
      <c r="CX28" s="54">
        <f t="shared" si="25"/>
        <v>0</v>
      </c>
      <c r="CY28" s="54">
        <f t="shared" si="26"/>
        <v>0</v>
      </c>
      <c r="CZ28" s="54">
        <f t="shared" si="27"/>
        <v>0</v>
      </c>
      <c r="DA28" s="54">
        <f t="shared" si="28"/>
        <v>0</v>
      </c>
      <c r="DB28" s="54">
        <f t="shared" si="29"/>
        <v>0</v>
      </c>
      <c r="DC28" s="54">
        <f t="shared" si="30"/>
        <v>0</v>
      </c>
      <c r="DD28" s="54">
        <f t="shared" si="31"/>
        <v>0</v>
      </c>
      <c r="DE28" s="54">
        <f t="shared" si="32"/>
        <v>0</v>
      </c>
      <c r="DF28" s="54">
        <f t="shared" si="33"/>
        <v>0</v>
      </c>
      <c r="DG28" s="54">
        <f t="shared" si="34"/>
        <v>0</v>
      </c>
      <c r="DH28" s="54">
        <f t="shared" si="35"/>
        <v>0</v>
      </c>
      <c r="DI28" s="54">
        <f t="shared" si="36"/>
        <v>0</v>
      </c>
      <c r="DJ28" s="54">
        <f t="shared" si="37"/>
        <v>0</v>
      </c>
      <c r="DK28" s="54">
        <f t="shared" si="38"/>
        <v>0</v>
      </c>
      <c r="DL28" s="54">
        <f t="shared" si="39"/>
        <v>0</v>
      </c>
      <c r="DM28" s="54">
        <f t="shared" si="40"/>
        <v>0</v>
      </c>
      <c r="DN28" s="54">
        <f t="shared" si="41"/>
        <v>0</v>
      </c>
      <c r="DO28" s="54">
        <f t="shared" si="42"/>
        <v>0</v>
      </c>
      <c r="DP28" s="54">
        <f t="shared" si="43"/>
        <v>0</v>
      </c>
      <c r="DQ28" s="54">
        <f t="shared" si="44"/>
        <v>0</v>
      </c>
      <c r="DR28" s="54">
        <f t="shared" si="45"/>
        <v>0</v>
      </c>
      <c r="DS28" s="54">
        <f t="shared" si="46"/>
        <v>0</v>
      </c>
      <c r="DT28" s="54">
        <f t="shared" si="47"/>
        <v>0</v>
      </c>
      <c r="DU28" s="54">
        <f t="shared" si="48"/>
        <v>0</v>
      </c>
      <c r="DV28" s="54">
        <f t="shared" si="49"/>
        <v>0</v>
      </c>
      <c r="DW28" s="54">
        <f t="shared" si="50"/>
        <v>0</v>
      </c>
      <c r="DX28" s="54">
        <f t="shared" si="51"/>
        <v>0</v>
      </c>
      <c r="DY28" s="54">
        <f t="shared" si="52"/>
        <v>0</v>
      </c>
      <c r="DZ28" s="54">
        <f t="shared" si="53"/>
        <v>0</v>
      </c>
      <c r="EA28" s="54">
        <f t="shared" si="54"/>
        <v>0</v>
      </c>
      <c r="EB28" s="54">
        <f t="shared" si="55"/>
        <v>0</v>
      </c>
      <c r="EC28" s="54">
        <f t="shared" si="56"/>
        <v>0</v>
      </c>
      <c r="ED28" s="54">
        <f t="shared" si="57"/>
        <v>0</v>
      </c>
      <c r="EE28" s="54">
        <f t="shared" si="58"/>
        <v>0</v>
      </c>
      <c r="EF28" s="54">
        <f t="shared" si="59"/>
        <v>0</v>
      </c>
      <c r="EG28" s="54">
        <f t="shared" si="60"/>
        <v>0</v>
      </c>
      <c r="EH28" s="54">
        <f t="shared" si="61"/>
        <v>0</v>
      </c>
      <c r="EI28" s="54">
        <f t="shared" si="62"/>
        <v>0</v>
      </c>
      <c r="EJ28" s="54">
        <f t="shared" si="63"/>
        <v>0</v>
      </c>
      <c r="EK28" s="54">
        <f t="shared" si="64"/>
        <v>0</v>
      </c>
      <c r="EL28" s="54">
        <f t="shared" si="65"/>
        <v>0</v>
      </c>
      <c r="EM28" s="54">
        <f t="shared" si="66"/>
        <v>0</v>
      </c>
      <c r="EN28" s="54">
        <f t="shared" si="68"/>
        <v>0</v>
      </c>
      <c r="EO28" s="54">
        <f t="shared" si="68"/>
        <v>0</v>
      </c>
      <c r="EP28" s="191"/>
      <c r="EQ28" s="187"/>
      <c r="ER28" s="187"/>
      <c r="ES28" s="187"/>
      <c r="ET28" s="187"/>
      <c r="EU28" s="187"/>
      <c r="EV28" s="187"/>
      <c r="EW28" s="187"/>
      <c r="EX28" s="187"/>
      <c r="EY28" s="187"/>
      <c r="EZ28" s="187"/>
      <c r="FA28" s="187"/>
      <c r="FB28" s="187"/>
      <c r="FC28" s="187"/>
      <c r="FD28" s="187"/>
      <c r="FE28" s="187"/>
      <c r="FF28" s="187"/>
      <c r="FG28" s="187"/>
      <c r="FH28" s="187"/>
      <c r="FI28" s="187"/>
      <c r="FJ28" s="187"/>
    </row>
    <row r="29" spans="1:166" s="65" customFormat="1" ht="41.25" customHeight="1" x14ac:dyDescent="0.5">
      <c r="A29" s="137" t="s">
        <v>30</v>
      </c>
      <c r="B29" s="138">
        <v>46180</v>
      </c>
      <c r="C29" s="138"/>
      <c r="D29" s="139"/>
      <c r="E29" s="139"/>
      <c r="F29" s="206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185"/>
      <c r="AL29" s="208"/>
      <c r="AM29" s="185"/>
      <c r="AN29" s="185"/>
      <c r="AO29" s="185"/>
      <c r="AP29" s="185"/>
      <c r="AQ29" s="185"/>
      <c r="AR29" s="185"/>
      <c r="AS29" s="209"/>
      <c r="AT29" s="185"/>
      <c r="AU29" s="185"/>
      <c r="AV29" s="185"/>
      <c r="AW29" s="185"/>
      <c r="AX29" s="185"/>
      <c r="AY29" s="185"/>
      <c r="AZ29" s="185"/>
      <c r="BA29" s="185"/>
      <c r="BB29" s="208"/>
      <c r="BC29" s="185"/>
      <c r="BD29" s="185"/>
      <c r="BE29" s="185"/>
      <c r="BF29" s="185"/>
      <c r="BG29" s="185"/>
      <c r="BH29" s="185"/>
      <c r="BI29" s="185"/>
      <c r="BJ29" s="207"/>
      <c r="BK29" s="210"/>
      <c r="BL29" s="206"/>
      <c r="BM29" s="206"/>
      <c r="BN29" s="206"/>
      <c r="BO29" s="206"/>
      <c r="BP29" s="206"/>
      <c r="BQ29" s="206"/>
      <c r="BR29" s="206"/>
      <c r="BS29" s="211"/>
      <c r="BT29" s="222"/>
      <c r="BU29" s="212"/>
      <c r="BV29" s="213"/>
      <c r="BW29" s="144"/>
      <c r="BX29" s="53"/>
      <c r="BY29" s="54">
        <f t="shared" si="0"/>
        <v>0</v>
      </c>
      <c r="BZ29" s="54">
        <f t="shared" si="1"/>
        <v>0</v>
      </c>
      <c r="CA29" s="54">
        <f t="shared" si="2"/>
        <v>0</v>
      </c>
      <c r="CB29" s="54">
        <f t="shared" si="3"/>
        <v>0</v>
      </c>
      <c r="CC29" s="54">
        <f t="shared" si="4"/>
        <v>0</v>
      </c>
      <c r="CD29" s="54">
        <f t="shared" si="5"/>
        <v>0</v>
      </c>
      <c r="CE29" s="54">
        <f t="shared" si="6"/>
        <v>0</v>
      </c>
      <c r="CF29" s="54">
        <f t="shared" si="7"/>
        <v>0</v>
      </c>
      <c r="CG29" s="54">
        <f t="shared" si="8"/>
        <v>0</v>
      </c>
      <c r="CH29" s="54">
        <f t="shared" si="9"/>
        <v>0</v>
      </c>
      <c r="CI29" s="54">
        <f t="shared" si="10"/>
        <v>0</v>
      </c>
      <c r="CJ29" s="54">
        <f t="shared" si="11"/>
        <v>0</v>
      </c>
      <c r="CK29" s="54">
        <f t="shared" si="12"/>
        <v>0</v>
      </c>
      <c r="CL29" s="54">
        <f t="shared" si="13"/>
        <v>0</v>
      </c>
      <c r="CM29" s="54">
        <f t="shared" si="14"/>
        <v>0</v>
      </c>
      <c r="CN29" s="54">
        <f t="shared" si="15"/>
        <v>0</v>
      </c>
      <c r="CO29" s="54">
        <f t="shared" si="16"/>
        <v>0</v>
      </c>
      <c r="CP29" s="54">
        <f t="shared" si="17"/>
        <v>0</v>
      </c>
      <c r="CQ29" s="54">
        <f t="shared" si="18"/>
        <v>0</v>
      </c>
      <c r="CR29" s="54">
        <f t="shared" si="19"/>
        <v>0</v>
      </c>
      <c r="CS29" s="54">
        <f t="shared" si="20"/>
        <v>0</v>
      </c>
      <c r="CT29" s="54">
        <f t="shared" si="21"/>
        <v>0</v>
      </c>
      <c r="CU29" s="54">
        <f t="shared" si="22"/>
        <v>0</v>
      </c>
      <c r="CV29" s="54">
        <f t="shared" si="23"/>
        <v>0</v>
      </c>
      <c r="CW29" s="54">
        <f t="shared" si="24"/>
        <v>0</v>
      </c>
      <c r="CX29" s="54">
        <f t="shared" si="25"/>
        <v>0</v>
      </c>
      <c r="CY29" s="54">
        <f t="shared" si="26"/>
        <v>0</v>
      </c>
      <c r="CZ29" s="54">
        <f t="shared" si="27"/>
        <v>0</v>
      </c>
      <c r="DA29" s="54">
        <f t="shared" si="28"/>
        <v>0</v>
      </c>
      <c r="DB29" s="54">
        <f t="shared" si="29"/>
        <v>0</v>
      </c>
      <c r="DC29" s="54">
        <f t="shared" si="30"/>
        <v>0</v>
      </c>
      <c r="DD29" s="54">
        <f t="shared" si="31"/>
        <v>0</v>
      </c>
      <c r="DE29" s="54">
        <f t="shared" si="32"/>
        <v>0</v>
      </c>
      <c r="DF29" s="54">
        <f t="shared" si="33"/>
        <v>0</v>
      </c>
      <c r="DG29" s="54">
        <f t="shared" si="34"/>
        <v>0</v>
      </c>
      <c r="DH29" s="54">
        <f t="shared" si="35"/>
        <v>0</v>
      </c>
      <c r="DI29" s="54">
        <f t="shared" si="36"/>
        <v>0</v>
      </c>
      <c r="DJ29" s="54">
        <f t="shared" si="37"/>
        <v>0</v>
      </c>
      <c r="DK29" s="54">
        <f t="shared" si="38"/>
        <v>0</v>
      </c>
      <c r="DL29" s="54">
        <f t="shared" si="39"/>
        <v>0</v>
      </c>
      <c r="DM29" s="54">
        <f t="shared" si="40"/>
        <v>0</v>
      </c>
      <c r="DN29" s="54">
        <f t="shared" si="41"/>
        <v>0</v>
      </c>
      <c r="DO29" s="54">
        <f t="shared" si="42"/>
        <v>0</v>
      </c>
      <c r="DP29" s="54">
        <f t="shared" si="43"/>
        <v>0</v>
      </c>
      <c r="DQ29" s="54">
        <f t="shared" si="44"/>
        <v>0</v>
      </c>
      <c r="DR29" s="54">
        <f t="shared" si="45"/>
        <v>0</v>
      </c>
      <c r="DS29" s="54">
        <f t="shared" si="46"/>
        <v>0</v>
      </c>
      <c r="DT29" s="54">
        <f t="shared" si="47"/>
        <v>0</v>
      </c>
      <c r="DU29" s="54">
        <f t="shared" si="48"/>
        <v>0</v>
      </c>
      <c r="DV29" s="54">
        <f t="shared" si="49"/>
        <v>0</v>
      </c>
      <c r="DW29" s="54">
        <f t="shared" si="50"/>
        <v>0</v>
      </c>
      <c r="DX29" s="54">
        <f t="shared" si="51"/>
        <v>0</v>
      </c>
      <c r="DY29" s="54">
        <f t="shared" si="52"/>
        <v>0</v>
      </c>
      <c r="DZ29" s="54">
        <f t="shared" si="53"/>
        <v>0</v>
      </c>
      <c r="EA29" s="54">
        <f t="shared" si="54"/>
        <v>0</v>
      </c>
      <c r="EB29" s="54">
        <f t="shared" si="55"/>
        <v>0</v>
      </c>
      <c r="EC29" s="54">
        <f t="shared" si="56"/>
        <v>0</v>
      </c>
      <c r="ED29" s="54">
        <f t="shared" si="57"/>
        <v>0</v>
      </c>
      <c r="EE29" s="54">
        <f t="shared" si="58"/>
        <v>0</v>
      </c>
      <c r="EF29" s="54">
        <f t="shared" si="59"/>
        <v>0</v>
      </c>
      <c r="EG29" s="54">
        <f t="shared" si="60"/>
        <v>0</v>
      </c>
      <c r="EH29" s="54">
        <f t="shared" si="61"/>
        <v>0</v>
      </c>
      <c r="EI29" s="54">
        <f t="shared" si="62"/>
        <v>0</v>
      </c>
      <c r="EJ29" s="54">
        <f t="shared" si="63"/>
        <v>0</v>
      </c>
      <c r="EK29" s="54">
        <f t="shared" si="64"/>
        <v>0</v>
      </c>
      <c r="EL29" s="54">
        <f t="shared" si="65"/>
        <v>0</v>
      </c>
      <c r="EM29" s="54">
        <f t="shared" si="66"/>
        <v>0</v>
      </c>
      <c r="EN29" s="54">
        <f t="shared" si="68"/>
        <v>0</v>
      </c>
      <c r="EO29" s="54">
        <f t="shared" si="68"/>
        <v>0</v>
      </c>
      <c r="EP29" s="187"/>
      <c r="EQ29" s="187"/>
      <c r="ER29" s="187"/>
      <c r="ES29" s="187"/>
      <c r="ET29" s="187"/>
      <c r="EU29" s="187"/>
      <c r="EV29" s="187"/>
      <c r="EW29" s="187"/>
      <c r="EX29" s="187"/>
      <c r="EY29" s="187"/>
      <c r="EZ29" s="187"/>
      <c r="FA29" s="187"/>
      <c r="FB29" s="187"/>
      <c r="FC29" s="187"/>
      <c r="FD29" s="187"/>
      <c r="FE29" s="187"/>
      <c r="FF29" s="187"/>
      <c r="FG29" s="187"/>
      <c r="FH29" s="187"/>
      <c r="FI29" s="187"/>
      <c r="FJ29" s="187"/>
    </row>
    <row r="30" spans="1:166" s="77" customFormat="1" ht="32.25" customHeight="1" x14ac:dyDescent="0.5">
      <c r="A30" s="36" t="s">
        <v>22</v>
      </c>
      <c r="B30" s="37">
        <v>46181</v>
      </c>
      <c r="C30" s="37" t="s">
        <v>19</v>
      </c>
      <c r="D30" s="38"/>
      <c r="E30" s="39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55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7"/>
      <c r="AL30" s="58"/>
      <c r="AM30" s="59"/>
      <c r="AN30" s="59"/>
      <c r="AO30" s="59"/>
      <c r="AP30" s="59"/>
      <c r="AQ30" s="59"/>
      <c r="AR30" s="59"/>
      <c r="AS30" s="60"/>
      <c r="AT30" s="59"/>
      <c r="AU30" s="59"/>
      <c r="AV30" s="59"/>
      <c r="AW30" s="59"/>
      <c r="AX30" s="59"/>
      <c r="AY30" s="59"/>
      <c r="AZ30" s="59"/>
      <c r="BA30" s="59"/>
      <c r="BB30" s="58"/>
      <c r="BC30" s="59"/>
      <c r="BD30" s="59"/>
      <c r="BE30" s="59"/>
      <c r="BF30" s="59"/>
      <c r="BG30" s="59"/>
      <c r="BH30" s="59"/>
      <c r="BI30" s="59"/>
      <c r="BJ30" s="55"/>
      <c r="BK30" s="374">
        <v>14</v>
      </c>
      <c r="BL30" s="374">
        <v>15</v>
      </c>
      <c r="BM30" s="40" t="s">
        <v>31</v>
      </c>
      <c r="BN30" s="40"/>
      <c r="BO30" s="40"/>
      <c r="BP30" s="40"/>
      <c r="BQ30" s="40"/>
      <c r="BR30" s="40"/>
      <c r="BS30" s="62"/>
      <c r="BT30" s="76">
        <v>3</v>
      </c>
      <c r="BU30" s="64">
        <v>8</v>
      </c>
      <c r="BV30" s="52" t="s">
        <v>34</v>
      </c>
      <c r="BW30" s="66"/>
      <c r="BX30" s="53"/>
      <c r="BY30" s="54">
        <f t="shared" si="0"/>
        <v>0</v>
      </c>
      <c r="BZ30" s="54">
        <f t="shared" si="1"/>
        <v>0</v>
      </c>
      <c r="CA30" s="54">
        <f t="shared" si="2"/>
        <v>1</v>
      </c>
      <c r="CB30" s="54">
        <f t="shared" si="3"/>
        <v>0</v>
      </c>
      <c r="CC30" s="54">
        <f t="shared" si="4"/>
        <v>0</v>
      </c>
      <c r="CD30" s="54">
        <f t="shared" si="5"/>
        <v>0</v>
      </c>
      <c r="CE30" s="54">
        <f t="shared" si="6"/>
        <v>0</v>
      </c>
      <c r="CF30" s="54">
        <f t="shared" si="7"/>
        <v>1</v>
      </c>
      <c r="CG30" s="54">
        <f t="shared" si="8"/>
        <v>0</v>
      </c>
      <c r="CH30" s="54">
        <f t="shared" si="9"/>
        <v>0</v>
      </c>
      <c r="CI30" s="54">
        <f t="shared" si="10"/>
        <v>0</v>
      </c>
      <c r="CJ30" s="54">
        <f t="shared" si="11"/>
        <v>0</v>
      </c>
      <c r="CK30" s="54">
        <f t="shared" si="12"/>
        <v>0</v>
      </c>
      <c r="CL30" s="54">
        <f t="shared" si="13"/>
        <v>1</v>
      </c>
      <c r="CM30" s="54">
        <f t="shared" si="14"/>
        <v>1</v>
      </c>
      <c r="CN30" s="54">
        <f t="shared" si="15"/>
        <v>0</v>
      </c>
      <c r="CO30" s="54">
        <f t="shared" si="16"/>
        <v>0</v>
      </c>
      <c r="CP30" s="54">
        <f t="shared" si="17"/>
        <v>0</v>
      </c>
      <c r="CQ30" s="54">
        <f t="shared" si="18"/>
        <v>0</v>
      </c>
      <c r="CR30" s="54">
        <f t="shared" si="19"/>
        <v>0</v>
      </c>
      <c r="CS30" s="54">
        <f t="shared" si="20"/>
        <v>0</v>
      </c>
      <c r="CT30" s="54">
        <f t="shared" si="21"/>
        <v>0</v>
      </c>
      <c r="CU30" s="54">
        <f t="shared" si="22"/>
        <v>0</v>
      </c>
      <c r="CV30" s="54">
        <f t="shared" si="23"/>
        <v>0</v>
      </c>
      <c r="CW30" s="54">
        <f t="shared" si="24"/>
        <v>0</v>
      </c>
      <c r="CX30" s="54">
        <f t="shared" si="25"/>
        <v>0</v>
      </c>
      <c r="CY30" s="54">
        <f t="shared" si="26"/>
        <v>0</v>
      </c>
      <c r="CZ30" s="54">
        <f t="shared" si="27"/>
        <v>0</v>
      </c>
      <c r="DA30" s="54">
        <f t="shared" si="28"/>
        <v>0</v>
      </c>
      <c r="DB30" s="54">
        <f t="shared" si="29"/>
        <v>0</v>
      </c>
      <c r="DC30" s="54">
        <f t="shared" si="30"/>
        <v>0</v>
      </c>
      <c r="DD30" s="54">
        <f t="shared" si="31"/>
        <v>0</v>
      </c>
      <c r="DE30" s="54">
        <f t="shared" si="32"/>
        <v>0</v>
      </c>
      <c r="DF30" s="54">
        <f t="shared" si="33"/>
        <v>0</v>
      </c>
      <c r="DG30" s="54">
        <f t="shared" si="34"/>
        <v>0</v>
      </c>
      <c r="DH30" s="54">
        <f t="shared" si="35"/>
        <v>0</v>
      </c>
      <c r="DI30" s="54">
        <f t="shared" si="36"/>
        <v>0</v>
      </c>
      <c r="DJ30" s="54">
        <f t="shared" si="37"/>
        <v>0</v>
      </c>
      <c r="DK30" s="54">
        <f t="shared" si="38"/>
        <v>0</v>
      </c>
      <c r="DL30" s="54">
        <f t="shared" si="39"/>
        <v>0</v>
      </c>
      <c r="DM30" s="54">
        <f t="shared" si="40"/>
        <v>0</v>
      </c>
      <c r="DN30" s="54">
        <f t="shared" si="41"/>
        <v>0</v>
      </c>
      <c r="DO30" s="54">
        <f t="shared" si="42"/>
        <v>0</v>
      </c>
      <c r="DP30" s="54">
        <f t="shared" si="43"/>
        <v>0</v>
      </c>
      <c r="DQ30" s="54">
        <f t="shared" si="44"/>
        <v>0</v>
      </c>
      <c r="DR30" s="54">
        <f t="shared" si="45"/>
        <v>0</v>
      </c>
      <c r="DS30" s="54">
        <f t="shared" si="46"/>
        <v>0</v>
      </c>
      <c r="DT30" s="54">
        <f t="shared" si="47"/>
        <v>0</v>
      </c>
      <c r="DU30" s="54">
        <f t="shared" si="48"/>
        <v>0</v>
      </c>
      <c r="DV30" s="54">
        <f t="shared" si="49"/>
        <v>0</v>
      </c>
      <c r="DW30" s="54">
        <f t="shared" si="50"/>
        <v>0</v>
      </c>
      <c r="DX30" s="54">
        <f t="shared" si="51"/>
        <v>0</v>
      </c>
      <c r="DY30" s="54">
        <f t="shared" si="52"/>
        <v>0</v>
      </c>
      <c r="DZ30" s="54">
        <f t="shared" si="53"/>
        <v>0</v>
      </c>
      <c r="EA30" s="54">
        <f t="shared" si="54"/>
        <v>0</v>
      </c>
      <c r="EB30" s="54">
        <f t="shared" si="55"/>
        <v>0</v>
      </c>
      <c r="EC30" s="54">
        <f t="shared" si="56"/>
        <v>0</v>
      </c>
      <c r="ED30" s="54">
        <f t="shared" si="57"/>
        <v>0</v>
      </c>
      <c r="EE30" s="54">
        <f t="shared" si="58"/>
        <v>0</v>
      </c>
      <c r="EF30" s="54">
        <f t="shared" si="59"/>
        <v>0</v>
      </c>
      <c r="EG30" s="54">
        <f t="shared" si="60"/>
        <v>0</v>
      </c>
      <c r="EH30" s="54">
        <f t="shared" si="61"/>
        <v>0</v>
      </c>
      <c r="EI30" s="54">
        <f t="shared" si="62"/>
        <v>0</v>
      </c>
      <c r="EJ30" s="54">
        <f t="shared" si="63"/>
        <v>0</v>
      </c>
      <c r="EK30" s="54">
        <f t="shared" si="64"/>
        <v>0</v>
      </c>
      <c r="EL30" s="54">
        <f t="shared" si="65"/>
        <v>0</v>
      </c>
      <c r="EM30" s="54">
        <f t="shared" si="66"/>
        <v>0</v>
      </c>
      <c r="EN30" s="54">
        <f t="shared" si="68"/>
        <v>0</v>
      </c>
      <c r="EO30" s="54">
        <f t="shared" si="68"/>
        <v>0</v>
      </c>
      <c r="EP30" s="192"/>
      <c r="EQ30" s="192"/>
      <c r="ER30" s="192"/>
      <c r="ES30" s="192"/>
      <c r="ET30" s="192"/>
      <c r="EU30" s="192"/>
      <c r="EV30" s="192"/>
      <c r="EW30" s="192"/>
      <c r="EX30" s="192"/>
      <c r="EY30" s="192"/>
      <c r="EZ30" s="192"/>
      <c r="FA30" s="192"/>
      <c r="FB30" s="192"/>
      <c r="FC30" s="192"/>
      <c r="FD30" s="192"/>
      <c r="FE30" s="192"/>
      <c r="FF30" s="192"/>
      <c r="FG30" s="192"/>
      <c r="FH30" s="192"/>
      <c r="FI30" s="192"/>
      <c r="FJ30" s="192"/>
    </row>
    <row r="31" spans="1:166" s="192" customFormat="1" ht="32.25" customHeight="1" x14ac:dyDescent="0.5">
      <c r="A31" s="36"/>
      <c r="B31" s="37"/>
      <c r="C31" s="37" t="s">
        <v>21</v>
      </c>
      <c r="D31" s="38"/>
      <c r="E31" s="39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55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7"/>
      <c r="AL31" s="58"/>
      <c r="AM31" s="59"/>
      <c r="AN31" s="59"/>
      <c r="AO31" s="59"/>
      <c r="AP31" s="59"/>
      <c r="AQ31" s="59"/>
      <c r="AR31" s="59"/>
      <c r="AS31" s="60"/>
      <c r="AT31" s="59"/>
      <c r="AU31" s="59"/>
      <c r="AV31" s="59"/>
      <c r="AW31" s="59"/>
      <c r="AX31" s="59"/>
      <c r="AY31" s="59"/>
      <c r="AZ31" s="59"/>
      <c r="BA31" s="59"/>
      <c r="BB31" s="58"/>
      <c r="BC31" s="59"/>
      <c r="BD31" s="59"/>
      <c r="BE31" s="59"/>
      <c r="BF31" s="59"/>
      <c r="BG31" s="59"/>
      <c r="BH31" s="59"/>
      <c r="BI31" s="59"/>
      <c r="BJ31" s="55"/>
      <c r="BK31" s="388"/>
      <c r="BL31" s="388"/>
      <c r="BM31" s="42"/>
      <c r="BN31" s="42"/>
      <c r="BO31" s="40"/>
      <c r="BP31" s="40"/>
      <c r="BQ31" s="40"/>
      <c r="BR31" s="40"/>
      <c r="BS31" s="62"/>
      <c r="BT31" s="76">
        <v>3</v>
      </c>
      <c r="BU31" s="64">
        <v>8</v>
      </c>
      <c r="BV31" s="52" t="s">
        <v>34</v>
      </c>
      <c r="BW31" s="66"/>
      <c r="BX31" s="53"/>
      <c r="BY31" s="54">
        <f t="shared" si="0"/>
        <v>0</v>
      </c>
      <c r="BZ31" s="54">
        <f t="shared" si="1"/>
        <v>0</v>
      </c>
      <c r="CA31" s="54">
        <f t="shared" si="2"/>
        <v>1</v>
      </c>
      <c r="CB31" s="54">
        <f t="shared" si="3"/>
        <v>0</v>
      </c>
      <c r="CC31" s="54">
        <f t="shared" si="4"/>
        <v>0</v>
      </c>
      <c r="CD31" s="54">
        <f t="shared" si="5"/>
        <v>0</v>
      </c>
      <c r="CE31" s="54">
        <f t="shared" si="6"/>
        <v>0</v>
      </c>
      <c r="CF31" s="54">
        <f t="shared" si="7"/>
        <v>1</v>
      </c>
      <c r="CG31" s="54">
        <f t="shared" si="8"/>
        <v>0</v>
      </c>
      <c r="CH31" s="54">
        <f t="shared" si="9"/>
        <v>0</v>
      </c>
      <c r="CI31" s="54">
        <f t="shared" si="10"/>
        <v>0</v>
      </c>
      <c r="CJ31" s="54">
        <f t="shared" si="11"/>
        <v>0</v>
      </c>
      <c r="CK31" s="54">
        <f t="shared" si="12"/>
        <v>0</v>
      </c>
      <c r="CL31" s="54">
        <f t="shared" si="13"/>
        <v>0</v>
      </c>
      <c r="CM31" s="54">
        <f t="shared" si="14"/>
        <v>0</v>
      </c>
      <c r="CN31" s="54">
        <f t="shared" si="15"/>
        <v>0</v>
      </c>
      <c r="CO31" s="54">
        <f t="shared" si="16"/>
        <v>0</v>
      </c>
      <c r="CP31" s="54">
        <f t="shared" si="17"/>
        <v>0</v>
      </c>
      <c r="CQ31" s="54">
        <f t="shared" si="18"/>
        <v>0</v>
      </c>
      <c r="CR31" s="54">
        <f t="shared" si="19"/>
        <v>0</v>
      </c>
      <c r="CS31" s="54">
        <f t="shared" si="20"/>
        <v>0</v>
      </c>
      <c r="CT31" s="54">
        <f t="shared" si="21"/>
        <v>0</v>
      </c>
      <c r="CU31" s="54">
        <f t="shared" si="22"/>
        <v>0</v>
      </c>
      <c r="CV31" s="54">
        <f t="shared" si="23"/>
        <v>0</v>
      </c>
      <c r="CW31" s="54">
        <f t="shared" si="24"/>
        <v>0</v>
      </c>
      <c r="CX31" s="54">
        <f t="shared" si="25"/>
        <v>0</v>
      </c>
      <c r="CY31" s="54">
        <f t="shared" si="26"/>
        <v>0</v>
      </c>
      <c r="CZ31" s="54">
        <f t="shared" si="27"/>
        <v>0</v>
      </c>
      <c r="DA31" s="54">
        <f t="shared" si="28"/>
        <v>0</v>
      </c>
      <c r="DB31" s="54">
        <f t="shared" si="29"/>
        <v>0</v>
      </c>
      <c r="DC31" s="54">
        <f t="shared" si="30"/>
        <v>0</v>
      </c>
      <c r="DD31" s="54">
        <f t="shared" si="31"/>
        <v>0</v>
      </c>
      <c r="DE31" s="54">
        <f t="shared" si="32"/>
        <v>0</v>
      </c>
      <c r="DF31" s="54">
        <f t="shared" si="33"/>
        <v>0</v>
      </c>
      <c r="DG31" s="54">
        <f t="shared" si="34"/>
        <v>0</v>
      </c>
      <c r="DH31" s="54">
        <f t="shared" si="35"/>
        <v>0</v>
      </c>
      <c r="DI31" s="54">
        <f t="shared" si="36"/>
        <v>0</v>
      </c>
      <c r="DJ31" s="54">
        <f t="shared" si="37"/>
        <v>0</v>
      </c>
      <c r="DK31" s="54">
        <f t="shared" si="38"/>
        <v>0</v>
      </c>
      <c r="DL31" s="54">
        <f t="shared" si="39"/>
        <v>0</v>
      </c>
      <c r="DM31" s="54">
        <f t="shared" si="40"/>
        <v>0</v>
      </c>
      <c r="DN31" s="54">
        <f t="shared" si="41"/>
        <v>0</v>
      </c>
      <c r="DO31" s="54">
        <f t="shared" si="42"/>
        <v>0</v>
      </c>
      <c r="DP31" s="54">
        <f t="shared" si="43"/>
        <v>0</v>
      </c>
      <c r="DQ31" s="54">
        <f t="shared" si="44"/>
        <v>0</v>
      </c>
      <c r="DR31" s="54">
        <f t="shared" si="45"/>
        <v>0</v>
      </c>
      <c r="DS31" s="54">
        <f t="shared" si="46"/>
        <v>0</v>
      </c>
      <c r="DT31" s="54">
        <f t="shared" si="47"/>
        <v>0</v>
      </c>
      <c r="DU31" s="54">
        <f t="shared" si="48"/>
        <v>0</v>
      </c>
      <c r="DV31" s="54">
        <f t="shared" si="49"/>
        <v>0</v>
      </c>
      <c r="DW31" s="54">
        <f t="shared" si="50"/>
        <v>0</v>
      </c>
      <c r="DX31" s="54">
        <f t="shared" si="51"/>
        <v>0</v>
      </c>
      <c r="DY31" s="54">
        <f t="shared" si="52"/>
        <v>0</v>
      </c>
      <c r="DZ31" s="54">
        <f t="shared" si="53"/>
        <v>0</v>
      </c>
      <c r="EA31" s="54">
        <f t="shared" si="54"/>
        <v>0</v>
      </c>
      <c r="EB31" s="54">
        <f t="shared" si="55"/>
        <v>0</v>
      </c>
      <c r="EC31" s="54">
        <f t="shared" si="56"/>
        <v>0</v>
      </c>
      <c r="ED31" s="54">
        <f t="shared" si="57"/>
        <v>0</v>
      </c>
      <c r="EE31" s="54">
        <f t="shared" si="58"/>
        <v>0</v>
      </c>
      <c r="EF31" s="54">
        <f t="shared" si="59"/>
        <v>0</v>
      </c>
      <c r="EG31" s="54">
        <f t="shared" si="60"/>
        <v>0</v>
      </c>
      <c r="EH31" s="54">
        <f t="shared" si="61"/>
        <v>0</v>
      </c>
      <c r="EI31" s="54">
        <f t="shared" si="62"/>
        <v>0</v>
      </c>
      <c r="EJ31" s="54">
        <f t="shared" si="63"/>
        <v>0</v>
      </c>
      <c r="EK31" s="54">
        <f t="shared" si="64"/>
        <v>0</v>
      </c>
      <c r="EL31" s="54">
        <f t="shared" si="65"/>
        <v>0</v>
      </c>
      <c r="EM31" s="54">
        <f t="shared" si="66"/>
        <v>0</v>
      </c>
      <c r="EN31" s="54">
        <f t="shared" si="68"/>
        <v>0</v>
      </c>
      <c r="EO31" s="54">
        <f t="shared" si="68"/>
        <v>0</v>
      </c>
    </row>
    <row r="32" spans="1:166" s="77" customFormat="1" ht="30.75" customHeight="1" x14ac:dyDescent="0.5">
      <c r="A32" s="36" t="s">
        <v>23</v>
      </c>
      <c r="B32" s="37">
        <v>46182</v>
      </c>
      <c r="C32" s="37" t="s">
        <v>19</v>
      </c>
      <c r="D32" s="38"/>
      <c r="E32" s="39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55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7"/>
      <c r="AL32" s="58"/>
      <c r="AM32" s="59"/>
      <c r="AN32" s="59"/>
      <c r="AO32" s="59"/>
      <c r="AP32" s="59"/>
      <c r="AQ32" s="59"/>
      <c r="AR32" s="59"/>
      <c r="AS32" s="60"/>
      <c r="AT32" s="59"/>
      <c r="AU32" s="59"/>
      <c r="AV32" s="59"/>
      <c r="AW32" s="59"/>
      <c r="AX32" s="59"/>
      <c r="AY32" s="59"/>
      <c r="AZ32" s="59"/>
      <c r="BA32" s="59"/>
      <c r="BB32" s="58"/>
      <c r="BC32" s="59"/>
      <c r="BD32" s="59"/>
      <c r="BE32" s="59"/>
      <c r="BF32" s="59"/>
      <c r="BG32" s="59"/>
      <c r="BH32" s="59"/>
      <c r="BI32" s="59"/>
      <c r="BJ32" s="55"/>
      <c r="BK32" s="61"/>
      <c r="BL32" s="40"/>
      <c r="BM32" s="40"/>
      <c r="BN32" s="40"/>
      <c r="BO32" s="40"/>
      <c r="BP32" s="40"/>
      <c r="BQ32" s="40"/>
      <c r="BR32" s="40"/>
      <c r="BS32" s="62"/>
      <c r="BT32" s="76">
        <v>6</v>
      </c>
      <c r="BU32" s="64">
        <v>1</v>
      </c>
      <c r="BV32" s="375" t="s">
        <v>34</v>
      </c>
      <c r="BW32" s="66"/>
      <c r="BX32" s="53"/>
      <c r="BY32" s="54">
        <f t="shared" si="0"/>
        <v>1</v>
      </c>
      <c r="BZ32" s="54">
        <f t="shared" si="1"/>
        <v>0</v>
      </c>
      <c r="CA32" s="54">
        <f t="shared" si="2"/>
        <v>0</v>
      </c>
      <c r="CB32" s="54">
        <f t="shared" si="3"/>
        <v>0</v>
      </c>
      <c r="CC32" s="54">
        <f t="shared" si="4"/>
        <v>0</v>
      </c>
      <c r="CD32" s="54">
        <f t="shared" si="5"/>
        <v>1</v>
      </c>
      <c r="CE32" s="54">
        <f t="shared" si="6"/>
        <v>0</v>
      </c>
      <c r="CF32" s="54">
        <f t="shared" si="7"/>
        <v>0</v>
      </c>
      <c r="CG32" s="54">
        <f t="shared" si="8"/>
        <v>0</v>
      </c>
      <c r="CH32" s="54">
        <f t="shared" si="9"/>
        <v>0</v>
      </c>
      <c r="CI32" s="54">
        <f t="shared" si="10"/>
        <v>0</v>
      </c>
      <c r="CJ32" s="54">
        <f t="shared" si="11"/>
        <v>0</v>
      </c>
      <c r="CK32" s="54">
        <f t="shared" si="12"/>
        <v>0</v>
      </c>
      <c r="CL32" s="54">
        <f t="shared" si="13"/>
        <v>0</v>
      </c>
      <c r="CM32" s="54">
        <f t="shared" si="14"/>
        <v>0</v>
      </c>
      <c r="CN32" s="54">
        <f t="shared" si="15"/>
        <v>0</v>
      </c>
      <c r="CO32" s="54">
        <f t="shared" si="16"/>
        <v>0</v>
      </c>
      <c r="CP32" s="54">
        <f t="shared" si="17"/>
        <v>0</v>
      </c>
      <c r="CQ32" s="54">
        <f t="shared" si="18"/>
        <v>0</v>
      </c>
      <c r="CR32" s="54">
        <f t="shared" si="19"/>
        <v>0</v>
      </c>
      <c r="CS32" s="54">
        <f t="shared" si="20"/>
        <v>0</v>
      </c>
      <c r="CT32" s="54">
        <f t="shared" si="21"/>
        <v>0</v>
      </c>
      <c r="CU32" s="54">
        <f t="shared" si="22"/>
        <v>0</v>
      </c>
      <c r="CV32" s="54">
        <f t="shared" si="23"/>
        <v>0</v>
      </c>
      <c r="CW32" s="54">
        <f t="shared" si="24"/>
        <v>0</v>
      </c>
      <c r="CX32" s="54">
        <f t="shared" si="25"/>
        <v>0</v>
      </c>
      <c r="CY32" s="54">
        <f t="shared" si="26"/>
        <v>0</v>
      </c>
      <c r="CZ32" s="54">
        <f t="shared" si="27"/>
        <v>0</v>
      </c>
      <c r="DA32" s="54">
        <f t="shared" si="28"/>
        <v>0</v>
      </c>
      <c r="DB32" s="54">
        <f t="shared" si="29"/>
        <v>0</v>
      </c>
      <c r="DC32" s="54">
        <f t="shared" si="30"/>
        <v>0</v>
      </c>
      <c r="DD32" s="54">
        <f t="shared" si="31"/>
        <v>0</v>
      </c>
      <c r="DE32" s="54">
        <f t="shared" si="32"/>
        <v>0</v>
      </c>
      <c r="DF32" s="54">
        <f t="shared" si="33"/>
        <v>0</v>
      </c>
      <c r="DG32" s="54">
        <f t="shared" si="34"/>
        <v>0</v>
      </c>
      <c r="DH32" s="54">
        <f t="shared" si="35"/>
        <v>0</v>
      </c>
      <c r="DI32" s="54">
        <f t="shared" si="36"/>
        <v>0</v>
      </c>
      <c r="DJ32" s="54">
        <f t="shared" si="37"/>
        <v>0</v>
      </c>
      <c r="DK32" s="54">
        <f t="shared" si="38"/>
        <v>0</v>
      </c>
      <c r="DL32" s="54">
        <f t="shared" si="39"/>
        <v>0</v>
      </c>
      <c r="DM32" s="54">
        <f t="shared" si="40"/>
        <v>0</v>
      </c>
      <c r="DN32" s="54">
        <f t="shared" si="41"/>
        <v>0</v>
      </c>
      <c r="DO32" s="54">
        <f t="shared" si="42"/>
        <v>0</v>
      </c>
      <c r="DP32" s="54">
        <f t="shared" si="43"/>
        <v>0</v>
      </c>
      <c r="DQ32" s="54">
        <f t="shared" si="44"/>
        <v>0</v>
      </c>
      <c r="DR32" s="54">
        <f t="shared" si="45"/>
        <v>0</v>
      </c>
      <c r="DS32" s="54">
        <f t="shared" si="46"/>
        <v>0</v>
      </c>
      <c r="DT32" s="54">
        <f t="shared" si="47"/>
        <v>0</v>
      </c>
      <c r="DU32" s="54">
        <f t="shared" si="48"/>
        <v>0</v>
      </c>
      <c r="DV32" s="54">
        <f t="shared" si="49"/>
        <v>0</v>
      </c>
      <c r="DW32" s="54">
        <f t="shared" si="50"/>
        <v>0</v>
      </c>
      <c r="DX32" s="54">
        <f t="shared" si="51"/>
        <v>0</v>
      </c>
      <c r="DY32" s="54">
        <f t="shared" si="52"/>
        <v>0</v>
      </c>
      <c r="DZ32" s="54">
        <f t="shared" si="53"/>
        <v>0</v>
      </c>
      <c r="EA32" s="54">
        <f t="shared" si="54"/>
        <v>0</v>
      </c>
      <c r="EB32" s="54">
        <f t="shared" si="55"/>
        <v>0</v>
      </c>
      <c r="EC32" s="54">
        <f t="shared" si="56"/>
        <v>0</v>
      </c>
      <c r="ED32" s="54">
        <f t="shared" si="57"/>
        <v>0</v>
      </c>
      <c r="EE32" s="54">
        <f t="shared" si="58"/>
        <v>0</v>
      </c>
      <c r="EF32" s="54">
        <f t="shared" si="59"/>
        <v>0</v>
      </c>
      <c r="EG32" s="54">
        <f t="shared" si="60"/>
        <v>0</v>
      </c>
      <c r="EH32" s="54">
        <f t="shared" si="61"/>
        <v>0</v>
      </c>
      <c r="EI32" s="54">
        <f t="shared" si="62"/>
        <v>0</v>
      </c>
      <c r="EJ32" s="54">
        <f t="shared" si="63"/>
        <v>0</v>
      </c>
      <c r="EK32" s="54">
        <f t="shared" si="64"/>
        <v>0</v>
      </c>
      <c r="EL32" s="54">
        <f t="shared" si="65"/>
        <v>0</v>
      </c>
      <c r="EM32" s="54">
        <f t="shared" si="66"/>
        <v>0</v>
      </c>
      <c r="EN32" s="54">
        <f t="shared" si="68"/>
        <v>0</v>
      </c>
      <c r="EO32" s="54">
        <f t="shared" si="68"/>
        <v>0</v>
      </c>
      <c r="EP32" s="192"/>
      <c r="EQ32" s="192"/>
      <c r="ER32" s="192"/>
      <c r="ES32" s="192"/>
      <c r="ET32" s="192"/>
      <c r="EU32" s="192"/>
      <c r="EV32" s="192"/>
      <c r="EW32" s="192"/>
      <c r="EX32" s="192"/>
      <c r="EY32" s="192"/>
      <c r="EZ32" s="192"/>
      <c r="FA32" s="192"/>
      <c r="FB32" s="192"/>
      <c r="FC32" s="192"/>
      <c r="FD32" s="192"/>
      <c r="FE32" s="192"/>
      <c r="FF32" s="192"/>
      <c r="FG32" s="192"/>
      <c r="FH32" s="192"/>
      <c r="FI32" s="192"/>
      <c r="FJ32" s="192"/>
    </row>
    <row r="33" spans="1:166" s="192" customFormat="1" ht="30.75" customHeight="1" x14ac:dyDescent="0.5">
      <c r="A33" s="36"/>
      <c r="B33" s="37"/>
      <c r="C33" s="37" t="s">
        <v>21</v>
      </c>
      <c r="D33" s="38"/>
      <c r="E33" s="39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55"/>
      <c r="U33" s="331">
        <v>16</v>
      </c>
      <c r="V33" s="331">
        <v>17</v>
      </c>
      <c r="W33" s="331">
        <v>18</v>
      </c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7"/>
      <c r="AL33" s="58"/>
      <c r="AM33" s="59"/>
      <c r="AN33" s="59"/>
      <c r="AO33" s="59"/>
      <c r="AP33" s="59"/>
      <c r="AQ33" s="59"/>
      <c r="AR33" s="59"/>
      <c r="AS33" s="60"/>
      <c r="AT33" s="59"/>
      <c r="AU33" s="59"/>
      <c r="AV33" s="59"/>
      <c r="AW33" s="59"/>
      <c r="AX33" s="59"/>
      <c r="AY33" s="59"/>
      <c r="AZ33" s="59"/>
      <c r="BA33" s="59"/>
      <c r="BB33" s="58"/>
      <c r="BC33" s="59"/>
      <c r="BD33" s="59"/>
      <c r="BE33" s="59"/>
      <c r="BF33" s="59"/>
      <c r="BG33" s="59"/>
      <c r="BH33" s="59"/>
      <c r="BI33" s="59"/>
      <c r="BJ33" s="55"/>
      <c r="BK33" s="61"/>
      <c r="BL33" s="40"/>
      <c r="BM33" s="40"/>
      <c r="BN33" s="40"/>
      <c r="BO33" s="40"/>
      <c r="BP33" s="40"/>
      <c r="BQ33" s="40"/>
      <c r="BR33" s="40"/>
      <c r="BS33" s="62"/>
      <c r="BT33" s="76">
        <v>6</v>
      </c>
      <c r="BU33" s="64">
        <v>1</v>
      </c>
      <c r="BV33" s="375" t="s">
        <v>34</v>
      </c>
      <c r="BW33" s="66"/>
      <c r="BX33" s="53"/>
      <c r="BY33" s="54">
        <f t="shared" si="0"/>
        <v>1</v>
      </c>
      <c r="BZ33" s="54">
        <f t="shared" si="1"/>
        <v>0</v>
      </c>
      <c r="CA33" s="54">
        <f t="shared" si="2"/>
        <v>0</v>
      </c>
      <c r="CB33" s="54">
        <f t="shared" si="3"/>
        <v>0</v>
      </c>
      <c r="CC33" s="54">
        <f t="shared" si="4"/>
        <v>0</v>
      </c>
      <c r="CD33" s="54">
        <f t="shared" si="5"/>
        <v>1</v>
      </c>
      <c r="CE33" s="54">
        <f t="shared" si="6"/>
        <v>0</v>
      </c>
      <c r="CF33" s="54">
        <f t="shared" si="7"/>
        <v>0</v>
      </c>
      <c r="CG33" s="54">
        <f t="shared" si="8"/>
        <v>0</v>
      </c>
      <c r="CH33" s="54">
        <f t="shared" si="9"/>
        <v>0</v>
      </c>
      <c r="CI33" s="54">
        <f t="shared" si="10"/>
        <v>0</v>
      </c>
      <c r="CJ33" s="54">
        <f t="shared" si="11"/>
        <v>0</v>
      </c>
      <c r="CK33" s="54">
        <f t="shared" si="12"/>
        <v>0</v>
      </c>
      <c r="CL33" s="54">
        <f t="shared" si="13"/>
        <v>0</v>
      </c>
      <c r="CM33" s="54">
        <f t="shared" si="14"/>
        <v>0</v>
      </c>
      <c r="CN33" s="54">
        <f t="shared" si="15"/>
        <v>1</v>
      </c>
      <c r="CO33" s="54">
        <f t="shared" si="16"/>
        <v>1</v>
      </c>
      <c r="CP33" s="54">
        <f t="shared" si="17"/>
        <v>1</v>
      </c>
      <c r="CQ33" s="54">
        <f t="shared" si="18"/>
        <v>0</v>
      </c>
      <c r="CR33" s="54">
        <f t="shared" si="19"/>
        <v>0</v>
      </c>
      <c r="CS33" s="54">
        <f t="shared" si="20"/>
        <v>0</v>
      </c>
      <c r="CT33" s="54">
        <f t="shared" si="21"/>
        <v>0</v>
      </c>
      <c r="CU33" s="54">
        <f t="shared" si="22"/>
        <v>0</v>
      </c>
      <c r="CV33" s="54">
        <f t="shared" si="23"/>
        <v>0</v>
      </c>
      <c r="CW33" s="54">
        <f t="shared" si="24"/>
        <v>0</v>
      </c>
      <c r="CX33" s="54">
        <f t="shared" si="25"/>
        <v>0</v>
      </c>
      <c r="CY33" s="54">
        <f t="shared" si="26"/>
        <v>0</v>
      </c>
      <c r="CZ33" s="54">
        <f t="shared" si="27"/>
        <v>0</v>
      </c>
      <c r="DA33" s="54">
        <f t="shared" si="28"/>
        <v>0</v>
      </c>
      <c r="DB33" s="54">
        <f t="shared" si="29"/>
        <v>0</v>
      </c>
      <c r="DC33" s="54">
        <f t="shared" si="30"/>
        <v>0</v>
      </c>
      <c r="DD33" s="54">
        <f t="shared" si="31"/>
        <v>0</v>
      </c>
      <c r="DE33" s="54">
        <f t="shared" si="32"/>
        <v>0</v>
      </c>
      <c r="DF33" s="54">
        <f t="shared" si="33"/>
        <v>0</v>
      </c>
      <c r="DG33" s="54">
        <f t="shared" si="34"/>
        <v>0</v>
      </c>
      <c r="DH33" s="54">
        <f t="shared" si="35"/>
        <v>0</v>
      </c>
      <c r="DI33" s="54">
        <f t="shared" si="36"/>
        <v>0</v>
      </c>
      <c r="DJ33" s="54">
        <f t="shared" si="37"/>
        <v>0</v>
      </c>
      <c r="DK33" s="54">
        <f t="shared" si="38"/>
        <v>0</v>
      </c>
      <c r="DL33" s="54">
        <f t="shared" si="39"/>
        <v>0</v>
      </c>
      <c r="DM33" s="54">
        <f t="shared" si="40"/>
        <v>0</v>
      </c>
      <c r="DN33" s="54">
        <f t="shared" si="41"/>
        <v>0</v>
      </c>
      <c r="DO33" s="54">
        <f t="shared" si="42"/>
        <v>0</v>
      </c>
      <c r="DP33" s="54">
        <f t="shared" si="43"/>
        <v>0</v>
      </c>
      <c r="DQ33" s="54">
        <f t="shared" si="44"/>
        <v>0</v>
      </c>
      <c r="DR33" s="54">
        <f t="shared" si="45"/>
        <v>0</v>
      </c>
      <c r="DS33" s="54">
        <f t="shared" si="46"/>
        <v>0</v>
      </c>
      <c r="DT33" s="54">
        <f t="shared" si="47"/>
        <v>0</v>
      </c>
      <c r="DU33" s="54">
        <f t="shared" si="48"/>
        <v>0</v>
      </c>
      <c r="DV33" s="54">
        <f t="shared" si="49"/>
        <v>0</v>
      </c>
      <c r="DW33" s="54">
        <f t="shared" si="50"/>
        <v>0</v>
      </c>
      <c r="DX33" s="54">
        <f t="shared" si="51"/>
        <v>0</v>
      </c>
      <c r="DY33" s="54">
        <f t="shared" si="52"/>
        <v>0</v>
      </c>
      <c r="DZ33" s="54">
        <f t="shared" si="53"/>
        <v>0</v>
      </c>
      <c r="EA33" s="54">
        <f t="shared" si="54"/>
        <v>0</v>
      </c>
      <c r="EB33" s="54">
        <f t="shared" si="55"/>
        <v>0</v>
      </c>
      <c r="EC33" s="54">
        <f t="shared" si="56"/>
        <v>0</v>
      </c>
      <c r="ED33" s="54">
        <f t="shared" si="57"/>
        <v>0</v>
      </c>
      <c r="EE33" s="54">
        <f t="shared" si="58"/>
        <v>0</v>
      </c>
      <c r="EF33" s="54">
        <f t="shared" si="59"/>
        <v>0</v>
      </c>
      <c r="EG33" s="54">
        <f t="shared" si="60"/>
        <v>0</v>
      </c>
      <c r="EH33" s="54">
        <f t="shared" si="61"/>
        <v>0</v>
      </c>
      <c r="EI33" s="54">
        <f t="shared" si="62"/>
        <v>0</v>
      </c>
      <c r="EJ33" s="54">
        <f t="shared" si="63"/>
        <v>0</v>
      </c>
      <c r="EK33" s="54">
        <f t="shared" si="64"/>
        <v>0</v>
      </c>
      <c r="EL33" s="54">
        <f t="shared" si="65"/>
        <v>0</v>
      </c>
      <c r="EM33" s="54">
        <f t="shared" si="66"/>
        <v>0</v>
      </c>
      <c r="EN33" s="54">
        <f t="shared" si="68"/>
        <v>0</v>
      </c>
      <c r="EO33" s="54">
        <f t="shared" si="68"/>
        <v>0</v>
      </c>
    </row>
    <row r="34" spans="1:166" s="77" customFormat="1" ht="30" customHeight="1" x14ac:dyDescent="0.5">
      <c r="A34" s="36" t="s">
        <v>24</v>
      </c>
      <c r="B34" s="37">
        <v>46183</v>
      </c>
      <c r="C34" s="37" t="s">
        <v>19</v>
      </c>
      <c r="D34" s="38"/>
      <c r="E34" s="39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55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7"/>
      <c r="AL34" s="58"/>
      <c r="AM34" s="59"/>
      <c r="AN34" s="59"/>
      <c r="AO34" s="59"/>
      <c r="AP34" s="59"/>
      <c r="AQ34" s="59"/>
      <c r="AR34" s="59"/>
      <c r="AS34" s="60"/>
      <c r="AT34" s="59"/>
      <c r="AU34" s="59"/>
      <c r="AV34" s="59"/>
      <c r="AW34" s="59"/>
      <c r="AX34" s="59"/>
      <c r="AY34" s="59"/>
      <c r="AZ34" s="59"/>
      <c r="BA34" s="59"/>
      <c r="BB34" s="58"/>
      <c r="BC34" s="59"/>
      <c r="BD34" s="59"/>
      <c r="BE34" s="59"/>
      <c r="BF34" s="59"/>
      <c r="BG34" s="59"/>
      <c r="BH34" s="59"/>
      <c r="BI34" s="59"/>
      <c r="BJ34" s="55"/>
      <c r="BK34" s="374">
        <v>7</v>
      </c>
      <c r="BL34" s="374">
        <v>16</v>
      </c>
      <c r="BM34" s="40" t="s">
        <v>31</v>
      </c>
      <c r="BN34" s="40"/>
      <c r="BO34" s="40"/>
      <c r="BP34" s="40"/>
      <c r="BQ34" s="40"/>
      <c r="BR34" s="40"/>
      <c r="BS34" s="62"/>
      <c r="BT34" s="76">
        <v>6</v>
      </c>
      <c r="BU34" s="64">
        <v>1</v>
      </c>
      <c r="BV34" s="375" t="s">
        <v>34</v>
      </c>
      <c r="BW34" s="66"/>
      <c r="BX34" s="53"/>
      <c r="BY34" s="54">
        <f t="shared" si="0"/>
        <v>1</v>
      </c>
      <c r="BZ34" s="54">
        <f t="shared" si="1"/>
        <v>0</v>
      </c>
      <c r="CA34" s="54">
        <f t="shared" si="2"/>
        <v>0</v>
      </c>
      <c r="CB34" s="54">
        <f t="shared" si="3"/>
        <v>0</v>
      </c>
      <c r="CC34" s="54">
        <f t="shared" si="4"/>
        <v>0</v>
      </c>
      <c r="CD34" s="54">
        <f t="shared" si="5"/>
        <v>1</v>
      </c>
      <c r="CE34" s="54">
        <f t="shared" si="6"/>
        <v>1</v>
      </c>
      <c r="CF34" s="54">
        <f t="shared" si="7"/>
        <v>0</v>
      </c>
      <c r="CG34" s="54">
        <f t="shared" si="8"/>
        <v>0</v>
      </c>
      <c r="CH34" s="54">
        <f t="shared" si="9"/>
        <v>0</v>
      </c>
      <c r="CI34" s="54">
        <f t="shared" si="10"/>
        <v>0</v>
      </c>
      <c r="CJ34" s="54">
        <f t="shared" si="11"/>
        <v>0</v>
      </c>
      <c r="CK34" s="54">
        <f t="shared" si="12"/>
        <v>0</v>
      </c>
      <c r="CL34" s="54">
        <f t="shared" si="13"/>
        <v>0</v>
      </c>
      <c r="CM34" s="54">
        <f t="shared" si="14"/>
        <v>0</v>
      </c>
      <c r="CN34" s="54">
        <f t="shared" si="15"/>
        <v>1</v>
      </c>
      <c r="CO34" s="54">
        <f t="shared" si="16"/>
        <v>0</v>
      </c>
      <c r="CP34" s="54">
        <f t="shared" si="17"/>
        <v>0</v>
      </c>
      <c r="CQ34" s="54">
        <f t="shared" si="18"/>
        <v>0</v>
      </c>
      <c r="CR34" s="54">
        <f t="shared" si="19"/>
        <v>0</v>
      </c>
      <c r="CS34" s="54">
        <f t="shared" si="20"/>
        <v>0</v>
      </c>
      <c r="CT34" s="54">
        <f t="shared" si="21"/>
        <v>0</v>
      </c>
      <c r="CU34" s="54">
        <f t="shared" si="22"/>
        <v>0</v>
      </c>
      <c r="CV34" s="54">
        <f t="shared" si="23"/>
        <v>0</v>
      </c>
      <c r="CW34" s="54">
        <f t="shared" si="24"/>
        <v>0</v>
      </c>
      <c r="CX34" s="54">
        <f t="shared" si="25"/>
        <v>0</v>
      </c>
      <c r="CY34" s="54">
        <f t="shared" si="26"/>
        <v>0</v>
      </c>
      <c r="CZ34" s="54">
        <f t="shared" si="27"/>
        <v>0</v>
      </c>
      <c r="DA34" s="54">
        <f t="shared" si="28"/>
        <v>0</v>
      </c>
      <c r="DB34" s="54">
        <f t="shared" si="29"/>
        <v>0</v>
      </c>
      <c r="DC34" s="54">
        <f t="shared" si="30"/>
        <v>0</v>
      </c>
      <c r="DD34" s="54">
        <f t="shared" si="31"/>
        <v>0</v>
      </c>
      <c r="DE34" s="54">
        <f t="shared" si="32"/>
        <v>0</v>
      </c>
      <c r="DF34" s="54">
        <f t="shared" si="33"/>
        <v>0</v>
      </c>
      <c r="DG34" s="54">
        <f t="shared" si="34"/>
        <v>0</v>
      </c>
      <c r="DH34" s="54">
        <f t="shared" si="35"/>
        <v>0</v>
      </c>
      <c r="DI34" s="54">
        <f t="shared" si="36"/>
        <v>0</v>
      </c>
      <c r="DJ34" s="54">
        <f t="shared" si="37"/>
        <v>0</v>
      </c>
      <c r="DK34" s="54">
        <f t="shared" si="38"/>
        <v>0</v>
      </c>
      <c r="DL34" s="54">
        <f t="shared" si="39"/>
        <v>0</v>
      </c>
      <c r="DM34" s="54">
        <f t="shared" si="40"/>
        <v>0</v>
      </c>
      <c r="DN34" s="54">
        <f t="shared" si="41"/>
        <v>0</v>
      </c>
      <c r="DO34" s="54">
        <f t="shared" si="42"/>
        <v>0</v>
      </c>
      <c r="DP34" s="54">
        <f t="shared" si="43"/>
        <v>0</v>
      </c>
      <c r="DQ34" s="54">
        <f t="shared" si="44"/>
        <v>0</v>
      </c>
      <c r="DR34" s="54">
        <f t="shared" si="45"/>
        <v>0</v>
      </c>
      <c r="DS34" s="54">
        <f t="shared" si="46"/>
        <v>0</v>
      </c>
      <c r="DT34" s="54">
        <f t="shared" si="47"/>
        <v>0</v>
      </c>
      <c r="DU34" s="54">
        <f t="shared" si="48"/>
        <v>0</v>
      </c>
      <c r="DV34" s="54">
        <f t="shared" si="49"/>
        <v>0</v>
      </c>
      <c r="DW34" s="54">
        <f t="shared" si="50"/>
        <v>0</v>
      </c>
      <c r="DX34" s="54">
        <f t="shared" si="51"/>
        <v>0</v>
      </c>
      <c r="DY34" s="54">
        <f t="shared" si="52"/>
        <v>0</v>
      </c>
      <c r="DZ34" s="54">
        <f t="shared" si="53"/>
        <v>0</v>
      </c>
      <c r="EA34" s="54">
        <f t="shared" si="54"/>
        <v>0</v>
      </c>
      <c r="EB34" s="54">
        <f t="shared" si="55"/>
        <v>0</v>
      </c>
      <c r="EC34" s="54">
        <f t="shared" si="56"/>
        <v>0</v>
      </c>
      <c r="ED34" s="54">
        <f t="shared" si="57"/>
        <v>0</v>
      </c>
      <c r="EE34" s="54">
        <f t="shared" si="58"/>
        <v>0</v>
      </c>
      <c r="EF34" s="54">
        <f t="shared" si="59"/>
        <v>0</v>
      </c>
      <c r="EG34" s="54">
        <f t="shared" si="60"/>
        <v>0</v>
      </c>
      <c r="EH34" s="54">
        <f t="shared" si="61"/>
        <v>0</v>
      </c>
      <c r="EI34" s="54">
        <f t="shared" si="62"/>
        <v>0</v>
      </c>
      <c r="EJ34" s="54">
        <f t="shared" si="63"/>
        <v>0</v>
      </c>
      <c r="EK34" s="54">
        <f t="shared" si="64"/>
        <v>0</v>
      </c>
      <c r="EL34" s="54">
        <f t="shared" si="65"/>
        <v>0</v>
      </c>
      <c r="EM34" s="54">
        <f t="shared" si="66"/>
        <v>0</v>
      </c>
      <c r="EN34" s="54">
        <f t="shared" si="68"/>
        <v>0</v>
      </c>
      <c r="EO34" s="54">
        <f t="shared" si="68"/>
        <v>0</v>
      </c>
      <c r="EP34" s="192"/>
      <c r="EQ34" s="192"/>
      <c r="ER34" s="192"/>
      <c r="ES34" s="192"/>
      <c r="ET34" s="192"/>
      <c r="EU34" s="192"/>
      <c r="EV34" s="192"/>
      <c r="EW34" s="192"/>
      <c r="EX34" s="192"/>
      <c r="EY34" s="192"/>
      <c r="EZ34" s="192"/>
      <c r="FA34" s="192"/>
      <c r="FB34" s="192"/>
      <c r="FC34" s="192"/>
      <c r="FD34" s="192"/>
      <c r="FE34" s="192"/>
      <c r="FF34" s="192"/>
      <c r="FG34" s="192"/>
      <c r="FH34" s="192"/>
      <c r="FI34" s="192"/>
      <c r="FJ34" s="192"/>
    </row>
    <row r="35" spans="1:166" s="192" customFormat="1" ht="30" customHeight="1" x14ac:dyDescent="0.5">
      <c r="A35" s="36"/>
      <c r="B35" s="37"/>
      <c r="C35" s="37" t="s">
        <v>21</v>
      </c>
      <c r="D35" s="38"/>
      <c r="E35" s="39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55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7"/>
      <c r="AL35" s="58"/>
      <c r="AM35" s="59"/>
      <c r="AN35" s="59"/>
      <c r="AO35" s="59"/>
      <c r="AP35" s="59"/>
      <c r="AQ35" s="59"/>
      <c r="AR35" s="59"/>
      <c r="AS35" s="60"/>
      <c r="AT35" s="59"/>
      <c r="AU35" s="59"/>
      <c r="AV35" s="59"/>
      <c r="AW35" s="59"/>
      <c r="AX35" s="59"/>
      <c r="AY35" s="59"/>
      <c r="AZ35" s="59"/>
      <c r="BA35" s="59"/>
      <c r="BB35" s="58"/>
      <c r="BC35" s="59"/>
      <c r="BD35" s="59"/>
      <c r="BE35" s="59"/>
      <c r="BF35" s="59"/>
      <c r="BG35" s="59"/>
      <c r="BH35" s="59"/>
      <c r="BI35" s="59"/>
      <c r="BJ35" s="55"/>
      <c r="BK35" s="61"/>
      <c r="BL35" s="40"/>
      <c r="BM35" s="40"/>
      <c r="BN35" s="40"/>
      <c r="BO35" s="40"/>
      <c r="BP35" s="40"/>
      <c r="BQ35" s="40"/>
      <c r="BR35" s="40"/>
      <c r="BS35" s="62"/>
      <c r="BT35" s="76">
        <v>6</v>
      </c>
      <c r="BU35" s="64">
        <v>1</v>
      </c>
      <c r="BV35" s="51"/>
      <c r="BW35" s="66"/>
      <c r="BX35" s="53"/>
      <c r="BY35" s="54">
        <f t="shared" si="0"/>
        <v>1</v>
      </c>
      <c r="BZ35" s="54">
        <f t="shared" si="1"/>
        <v>0</v>
      </c>
      <c r="CA35" s="54">
        <f t="shared" si="2"/>
        <v>0</v>
      </c>
      <c r="CB35" s="54">
        <f t="shared" si="3"/>
        <v>0</v>
      </c>
      <c r="CC35" s="54">
        <f t="shared" si="4"/>
        <v>0</v>
      </c>
      <c r="CD35" s="54">
        <f t="shared" si="5"/>
        <v>1</v>
      </c>
      <c r="CE35" s="54">
        <f t="shared" si="6"/>
        <v>0</v>
      </c>
      <c r="CF35" s="54">
        <f t="shared" si="7"/>
        <v>0</v>
      </c>
      <c r="CG35" s="54">
        <f t="shared" si="8"/>
        <v>0</v>
      </c>
      <c r="CH35" s="54">
        <f t="shared" si="9"/>
        <v>0</v>
      </c>
      <c r="CI35" s="54">
        <f t="shared" si="10"/>
        <v>0</v>
      </c>
      <c r="CJ35" s="54">
        <f t="shared" si="11"/>
        <v>0</v>
      </c>
      <c r="CK35" s="54">
        <f t="shared" si="12"/>
        <v>0</v>
      </c>
      <c r="CL35" s="54">
        <f t="shared" si="13"/>
        <v>0</v>
      </c>
      <c r="CM35" s="54">
        <f t="shared" si="14"/>
        <v>0</v>
      </c>
      <c r="CN35" s="54">
        <f t="shared" si="15"/>
        <v>0</v>
      </c>
      <c r="CO35" s="54">
        <f t="shared" si="16"/>
        <v>0</v>
      </c>
      <c r="CP35" s="54">
        <f t="shared" si="17"/>
        <v>0</v>
      </c>
      <c r="CQ35" s="54">
        <f t="shared" si="18"/>
        <v>0</v>
      </c>
      <c r="CR35" s="54">
        <f t="shared" si="19"/>
        <v>0</v>
      </c>
      <c r="CS35" s="54">
        <f t="shared" si="20"/>
        <v>0</v>
      </c>
      <c r="CT35" s="54">
        <f t="shared" si="21"/>
        <v>0</v>
      </c>
      <c r="CU35" s="54">
        <f t="shared" si="22"/>
        <v>0</v>
      </c>
      <c r="CV35" s="54">
        <f t="shared" si="23"/>
        <v>0</v>
      </c>
      <c r="CW35" s="54">
        <f t="shared" si="24"/>
        <v>0</v>
      </c>
      <c r="CX35" s="54">
        <f t="shared" si="25"/>
        <v>0</v>
      </c>
      <c r="CY35" s="54">
        <f t="shared" si="26"/>
        <v>0</v>
      </c>
      <c r="CZ35" s="54">
        <f t="shared" si="27"/>
        <v>0</v>
      </c>
      <c r="DA35" s="54">
        <f t="shared" si="28"/>
        <v>0</v>
      </c>
      <c r="DB35" s="54">
        <f t="shared" si="29"/>
        <v>0</v>
      </c>
      <c r="DC35" s="54">
        <f t="shared" si="30"/>
        <v>0</v>
      </c>
      <c r="DD35" s="54">
        <f t="shared" si="31"/>
        <v>0</v>
      </c>
      <c r="DE35" s="54">
        <f t="shared" si="32"/>
        <v>0</v>
      </c>
      <c r="DF35" s="54">
        <f t="shared" si="33"/>
        <v>0</v>
      </c>
      <c r="DG35" s="54">
        <f t="shared" si="34"/>
        <v>0</v>
      </c>
      <c r="DH35" s="54">
        <f t="shared" si="35"/>
        <v>0</v>
      </c>
      <c r="DI35" s="54">
        <f t="shared" si="36"/>
        <v>0</v>
      </c>
      <c r="DJ35" s="54">
        <f t="shared" si="37"/>
        <v>0</v>
      </c>
      <c r="DK35" s="54">
        <f t="shared" si="38"/>
        <v>0</v>
      </c>
      <c r="DL35" s="54">
        <f t="shared" si="39"/>
        <v>0</v>
      </c>
      <c r="DM35" s="54">
        <f t="shared" si="40"/>
        <v>0</v>
      </c>
      <c r="DN35" s="54">
        <f t="shared" si="41"/>
        <v>0</v>
      </c>
      <c r="DO35" s="54">
        <f t="shared" si="42"/>
        <v>0</v>
      </c>
      <c r="DP35" s="54">
        <f t="shared" si="43"/>
        <v>0</v>
      </c>
      <c r="DQ35" s="54">
        <f t="shared" si="44"/>
        <v>0</v>
      </c>
      <c r="DR35" s="54">
        <f t="shared" si="45"/>
        <v>0</v>
      </c>
      <c r="DS35" s="54">
        <f t="shared" si="46"/>
        <v>0</v>
      </c>
      <c r="DT35" s="54">
        <f t="shared" si="47"/>
        <v>0</v>
      </c>
      <c r="DU35" s="54">
        <f t="shared" si="48"/>
        <v>0</v>
      </c>
      <c r="DV35" s="54">
        <f t="shared" si="49"/>
        <v>0</v>
      </c>
      <c r="DW35" s="54">
        <f t="shared" si="50"/>
        <v>0</v>
      </c>
      <c r="DX35" s="54">
        <f t="shared" si="51"/>
        <v>0</v>
      </c>
      <c r="DY35" s="54">
        <f t="shared" si="52"/>
        <v>0</v>
      </c>
      <c r="DZ35" s="54">
        <f t="shared" si="53"/>
        <v>0</v>
      </c>
      <c r="EA35" s="54">
        <f t="shared" si="54"/>
        <v>0</v>
      </c>
      <c r="EB35" s="54">
        <f t="shared" si="55"/>
        <v>0</v>
      </c>
      <c r="EC35" s="54">
        <f t="shared" si="56"/>
        <v>0</v>
      </c>
      <c r="ED35" s="54">
        <f t="shared" si="57"/>
        <v>0</v>
      </c>
      <c r="EE35" s="54">
        <f t="shared" si="58"/>
        <v>0</v>
      </c>
      <c r="EF35" s="54">
        <f t="shared" si="59"/>
        <v>0</v>
      </c>
      <c r="EG35" s="54">
        <f t="shared" si="60"/>
        <v>0</v>
      </c>
      <c r="EH35" s="54">
        <f t="shared" si="61"/>
        <v>0</v>
      </c>
      <c r="EI35" s="54">
        <f t="shared" si="62"/>
        <v>0</v>
      </c>
      <c r="EJ35" s="54">
        <f t="shared" si="63"/>
        <v>0</v>
      </c>
      <c r="EK35" s="54">
        <f t="shared" si="64"/>
        <v>0</v>
      </c>
      <c r="EL35" s="54">
        <f t="shared" si="65"/>
        <v>0</v>
      </c>
      <c r="EM35" s="54">
        <f t="shared" si="66"/>
        <v>0</v>
      </c>
      <c r="EN35" s="54">
        <f t="shared" si="68"/>
        <v>0</v>
      </c>
      <c r="EO35" s="54">
        <f t="shared" si="68"/>
        <v>0</v>
      </c>
    </row>
    <row r="36" spans="1:166" s="77" customFormat="1" ht="35.25" customHeight="1" x14ac:dyDescent="0.5">
      <c r="A36" s="36" t="s">
        <v>32</v>
      </c>
      <c r="B36" s="37">
        <v>46184</v>
      </c>
      <c r="C36" s="37" t="s">
        <v>19</v>
      </c>
      <c r="D36" s="38"/>
      <c r="E36" s="39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55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7"/>
      <c r="AL36" s="58"/>
      <c r="AM36" s="59"/>
      <c r="AN36" s="59"/>
      <c r="AO36" s="59"/>
      <c r="AP36" s="59"/>
      <c r="AQ36" s="59"/>
      <c r="AR36" s="59"/>
      <c r="AS36" s="60"/>
      <c r="AT36" s="59"/>
      <c r="AU36" s="59"/>
      <c r="AV36" s="59"/>
      <c r="AW36" s="59"/>
      <c r="AX36" s="59"/>
      <c r="AY36" s="59"/>
      <c r="AZ36" s="59"/>
      <c r="BA36" s="59"/>
      <c r="BB36" s="58"/>
      <c r="BC36" s="59"/>
      <c r="BD36" s="59"/>
      <c r="BE36" s="59"/>
      <c r="BF36" s="59"/>
      <c r="BG36" s="59"/>
      <c r="BH36" s="59"/>
      <c r="BI36" s="59"/>
      <c r="BJ36" s="55"/>
      <c r="BK36" s="61"/>
      <c r="BL36" s="40"/>
      <c r="BM36" s="40"/>
      <c r="BN36" s="40"/>
      <c r="BO36" s="40"/>
      <c r="BP36" s="40"/>
      <c r="BQ36" s="40"/>
      <c r="BR36" s="40"/>
      <c r="BS36" s="62"/>
      <c r="BT36" s="76">
        <v>6</v>
      </c>
      <c r="BU36" s="64">
        <v>1</v>
      </c>
      <c r="BV36" s="51"/>
      <c r="BW36" s="66"/>
      <c r="BX36" s="53"/>
      <c r="BY36" s="54">
        <f t="shared" si="0"/>
        <v>1</v>
      </c>
      <c r="BZ36" s="54">
        <f t="shared" si="1"/>
        <v>0</v>
      </c>
      <c r="CA36" s="54">
        <f t="shared" si="2"/>
        <v>0</v>
      </c>
      <c r="CB36" s="54">
        <f t="shared" si="3"/>
        <v>0</v>
      </c>
      <c r="CC36" s="54">
        <f t="shared" si="4"/>
        <v>0</v>
      </c>
      <c r="CD36" s="54">
        <f t="shared" si="5"/>
        <v>1</v>
      </c>
      <c r="CE36" s="54">
        <f t="shared" si="6"/>
        <v>0</v>
      </c>
      <c r="CF36" s="54">
        <f t="shared" si="7"/>
        <v>0</v>
      </c>
      <c r="CG36" s="54">
        <f t="shared" si="8"/>
        <v>0</v>
      </c>
      <c r="CH36" s="54">
        <f t="shared" si="9"/>
        <v>0</v>
      </c>
      <c r="CI36" s="54">
        <f t="shared" si="10"/>
        <v>0</v>
      </c>
      <c r="CJ36" s="54">
        <f t="shared" si="11"/>
        <v>0</v>
      </c>
      <c r="CK36" s="54">
        <f t="shared" si="12"/>
        <v>0</v>
      </c>
      <c r="CL36" s="54">
        <f t="shared" si="13"/>
        <v>0</v>
      </c>
      <c r="CM36" s="54">
        <f t="shared" si="14"/>
        <v>0</v>
      </c>
      <c r="CN36" s="54">
        <f t="shared" si="15"/>
        <v>0</v>
      </c>
      <c r="CO36" s="54">
        <f t="shared" si="16"/>
        <v>0</v>
      </c>
      <c r="CP36" s="54">
        <f t="shared" si="17"/>
        <v>0</v>
      </c>
      <c r="CQ36" s="54">
        <f t="shared" si="18"/>
        <v>0</v>
      </c>
      <c r="CR36" s="54">
        <f t="shared" si="19"/>
        <v>0</v>
      </c>
      <c r="CS36" s="54">
        <f t="shared" si="20"/>
        <v>0</v>
      </c>
      <c r="CT36" s="54">
        <f t="shared" si="21"/>
        <v>0</v>
      </c>
      <c r="CU36" s="54">
        <f t="shared" si="22"/>
        <v>0</v>
      </c>
      <c r="CV36" s="54">
        <f t="shared" si="23"/>
        <v>0</v>
      </c>
      <c r="CW36" s="54">
        <f t="shared" si="24"/>
        <v>0</v>
      </c>
      <c r="CX36" s="54">
        <f t="shared" si="25"/>
        <v>0</v>
      </c>
      <c r="CY36" s="54">
        <f t="shared" si="26"/>
        <v>0</v>
      </c>
      <c r="CZ36" s="54">
        <f t="shared" si="27"/>
        <v>0</v>
      </c>
      <c r="DA36" s="54">
        <f t="shared" si="28"/>
        <v>0</v>
      </c>
      <c r="DB36" s="54">
        <f t="shared" si="29"/>
        <v>0</v>
      </c>
      <c r="DC36" s="54">
        <f t="shared" si="30"/>
        <v>0</v>
      </c>
      <c r="DD36" s="54">
        <f t="shared" si="31"/>
        <v>0</v>
      </c>
      <c r="DE36" s="54">
        <f t="shared" si="32"/>
        <v>0</v>
      </c>
      <c r="DF36" s="54">
        <f t="shared" si="33"/>
        <v>0</v>
      </c>
      <c r="DG36" s="54">
        <f t="shared" si="34"/>
        <v>0</v>
      </c>
      <c r="DH36" s="54">
        <f t="shared" si="35"/>
        <v>0</v>
      </c>
      <c r="DI36" s="54">
        <f t="shared" si="36"/>
        <v>0</v>
      </c>
      <c r="DJ36" s="54">
        <f t="shared" si="37"/>
        <v>0</v>
      </c>
      <c r="DK36" s="54">
        <f t="shared" si="38"/>
        <v>0</v>
      </c>
      <c r="DL36" s="54">
        <f t="shared" si="39"/>
        <v>0</v>
      </c>
      <c r="DM36" s="54">
        <f t="shared" si="40"/>
        <v>0</v>
      </c>
      <c r="DN36" s="54">
        <f t="shared" si="41"/>
        <v>0</v>
      </c>
      <c r="DO36" s="54">
        <f t="shared" si="42"/>
        <v>0</v>
      </c>
      <c r="DP36" s="54">
        <f t="shared" si="43"/>
        <v>0</v>
      </c>
      <c r="DQ36" s="54">
        <f t="shared" si="44"/>
        <v>0</v>
      </c>
      <c r="DR36" s="54">
        <f t="shared" si="45"/>
        <v>0</v>
      </c>
      <c r="DS36" s="54">
        <f t="shared" si="46"/>
        <v>0</v>
      </c>
      <c r="DT36" s="54">
        <f t="shared" si="47"/>
        <v>0</v>
      </c>
      <c r="DU36" s="54">
        <f t="shared" si="48"/>
        <v>0</v>
      </c>
      <c r="DV36" s="54">
        <f t="shared" si="49"/>
        <v>0</v>
      </c>
      <c r="DW36" s="54">
        <f t="shared" si="50"/>
        <v>0</v>
      </c>
      <c r="DX36" s="54">
        <f t="shared" si="51"/>
        <v>0</v>
      </c>
      <c r="DY36" s="54">
        <f t="shared" si="52"/>
        <v>0</v>
      </c>
      <c r="DZ36" s="54">
        <f t="shared" si="53"/>
        <v>0</v>
      </c>
      <c r="EA36" s="54">
        <f t="shared" si="54"/>
        <v>0</v>
      </c>
      <c r="EB36" s="54">
        <f t="shared" si="55"/>
        <v>0</v>
      </c>
      <c r="EC36" s="54">
        <f t="shared" si="56"/>
        <v>0</v>
      </c>
      <c r="ED36" s="54">
        <f t="shared" si="57"/>
        <v>0</v>
      </c>
      <c r="EE36" s="54">
        <f t="shared" si="58"/>
        <v>0</v>
      </c>
      <c r="EF36" s="54">
        <f t="shared" si="59"/>
        <v>0</v>
      </c>
      <c r="EG36" s="54">
        <f t="shared" si="60"/>
        <v>0</v>
      </c>
      <c r="EH36" s="54">
        <f t="shared" si="61"/>
        <v>0</v>
      </c>
      <c r="EI36" s="54">
        <f t="shared" si="62"/>
        <v>0</v>
      </c>
      <c r="EJ36" s="54">
        <f t="shared" si="63"/>
        <v>0</v>
      </c>
      <c r="EK36" s="54">
        <f t="shared" si="64"/>
        <v>0</v>
      </c>
      <c r="EL36" s="54">
        <f t="shared" si="65"/>
        <v>0</v>
      </c>
      <c r="EM36" s="54">
        <f t="shared" si="66"/>
        <v>0</v>
      </c>
      <c r="EN36" s="54">
        <f t="shared" si="68"/>
        <v>0</v>
      </c>
      <c r="EO36" s="54">
        <f t="shared" si="68"/>
        <v>0</v>
      </c>
      <c r="EP36" s="192"/>
      <c r="EQ36" s="192"/>
      <c r="ER36" s="192"/>
      <c r="ES36" s="192"/>
      <c r="ET36" s="192"/>
      <c r="EU36" s="192"/>
      <c r="EV36" s="192"/>
      <c r="EW36" s="192"/>
      <c r="EX36" s="192"/>
      <c r="EY36" s="192"/>
      <c r="EZ36" s="192"/>
      <c r="FA36" s="192"/>
      <c r="FB36" s="192"/>
      <c r="FC36" s="192"/>
      <c r="FD36" s="192"/>
      <c r="FE36" s="192"/>
      <c r="FF36" s="192"/>
      <c r="FG36" s="192"/>
      <c r="FH36" s="192"/>
      <c r="FI36" s="192"/>
      <c r="FJ36" s="192"/>
    </row>
    <row r="37" spans="1:166" s="192" customFormat="1" ht="35.25" customHeight="1" x14ac:dyDescent="0.5">
      <c r="A37" s="36"/>
      <c r="B37" s="37"/>
      <c r="C37" s="37" t="s">
        <v>21</v>
      </c>
      <c r="D37" s="38"/>
      <c r="E37" s="39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55"/>
      <c r="U37" s="331">
        <v>19</v>
      </c>
      <c r="V37" s="332">
        <v>20</v>
      </c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7"/>
      <c r="AL37" s="58"/>
      <c r="AM37" s="59"/>
      <c r="AN37" s="59"/>
      <c r="AO37" s="59"/>
      <c r="AP37" s="59"/>
      <c r="AQ37" s="59"/>
      <c r="AR37" s="59"/>
      <c r="AS37" s="60"/>
      <c r="AT37" s="59"/>
      <c r="AU37" s="59"/>
      <c r="AV37" s="59"/>
      <c r="AW37" s="59"/>
      <c r="AX37" s="59"/>
      <c r="AY37" s="59"/>
      <c r="AZ37" s="59"/>
      <c r="BA37" s="59"/>
      <c r="BB37" s="58"/>
      <c r="BC37" s="59"/>
      <c r="BD37" s="59"/>
      <c r="BE37" s="59"/>
      <c r="BF37" s="59"/>
      <c r="BG37" s="59"/>
      <c r="BH37" s="59"/>
      <c r="BI37" s="59"/>
      <c r="BJ37" s="55"/>
      <c r="BK37" s="61"/>
      <c r="BL37" s="40"/>
      <c r="BM37" s="40"/>
      <c r="BN37" s="40"/>
      <c r="BO37" s="40"/>
      <c r="BP37" s="40"/>
      <c r="BQ37" s="40"/>
      <c r="BR37" s="40"/>
      <c r="BS37" s="62"/>
      <c r="BT37" s="76">
        <v>4</v>
      </c>
      <c r="BU37" s="64"/>
      <c r="BV37" s="51"/>
      <c r="BW37" s="66"/>
      <c r="BX37" s="53"/>
      <c r="BY37" s="54">
        <f t="shared" si="0"/>
        <v>0</v>
      </c>
      <c r="BZ37" s="54">
        <f t="shared" si="1"/>
        <v>0</v>
      </c>
      <c r="CA37" s="54">
        <f t="shared" si="2"/>
        <v>0</v>
      </c>
      <c r="CB37" s="54">
        <f t="shared" si="3"/>
        <v>1</v>
      </c>
      <c r="CC37" s="54">
        <f t="shared" si="4"/>
        <v>0</v>
      </c>
      <c r="CD37" s="54">
        <f t="shared" si="5"/>
        <v>0</v>
      </c>
      <c r="CE37" s="54">
        <f t="shared" si="6"/>
        <v>0</v>
      </c>
      <c r="CF37" s="54">
        <f t="shared" si="7"/>
        <v>0</v>
      </c>
      <c r="CG37" s="54">
        <f t="shared" si="8"/>
        <v>0</v>
      </c>
      <c r="CH37" s="54">
        <f t="shared" si="9"/>
        <v>0</v>
      </c>
      <c r="CI37" s="54">
        <f t="shared" si="10"/>
        <v>0</v>
      </c>
      <c r="CJ37" s="54">
        <f t="shared" si="11"/>
        <v>0</v>
      </c>
      <c r="CK37" s="54">
        <f t="shared" si="12"/>
        <v>0</v>
      </c>
      <c r="CL37" s="54">
        <f t="shared" si="13"/>
        <v>0</v>
      </c>
      <c r="CM37" s="54">
        <f t="shared" si="14"/>
        <v>0</v>
      </c>
      <c r="CN37" s="54">
        <f t="shared" si="15"/>
        <v>0</v>
      </c>
      <c r="CO37" s="54">
        <f t="shared" si="16"/>
        <v>0</v>
      </c>
      <c r="CP37" s="54">
        <f t="shared" si="17"/>
        <v>0</v>
      </c>
      <c r="CQ37" s="54">
        <f t="shared" si="18"/>
        <v>1</v>
      </c>
      <c r="CR37" s="54">
        <f t="shared" si="19"/>
        <v>1</v>
      </c>
      <c r="CS37" s="54">
        <f t="shared" si="20"/>
        <v>0</v>
      </c>
      <c r="CT37" s="54">
        <f t="shared" si="21"/>
        <v>0</v>
      </c>
      <c r="CU37" s="54">
        <f t="shared" si="22"/>
        <v>0</v>
      </c>
      <c r="CV37" s="54">
        <f t="shared" si="23"/>
        <v>0</v>
      </c>
      <c r="CW37" s="54">
        <f t="shared" si="24"/>
        <v>0</v>
      </c>
      <c r="CX37" s="54">
        <f t="shared" si="25"/>
        <v>0</v>
      </c>
      <c r="CY37" s="54">
        <f t="shared" si="26"/>
        <v>0</v>
      </c>
      <c r="CZ37" s="54">
        <f t="shared" si="27"/>
        <v>0</v>
      </c>
      <c r="DA37" s="54">
        <f t="shared" si="28"/>
        <v>0</v>
      </c>
      <c r="DB37" s="54">
        <f t="shared" si="29"/>
        <v>0</v>
      </c>
      <c r="DC37" s="54">
        <f t="shared" si="30"/>
        <v>0</v>
      </c>
      <c r="DD37" s="54">
        <f t="shared" si="31"/>
        <v>0</v>
      </c>
      <c r="DE37" s="54">
        <f t="shared" si="32"/>
        <v>0</v>
      </c>
      <c r="DF37" s="54">
        <f t="shared" si="33"/>
        <v>0</v>
      </c>
      <c r="DG37" s="54">
        <f t="shared" si="34"/>
        <v>0</v>
      </c>
      <c r="DH37" s="54">
        <f t="shared" si="35"/>
        <v>0</v>
      </c>
      <c r="DI37" s="54">
        <f t="shared" si="36"/>
        <v>0</v>
      </c>
      <c r="DJ37" s="54">
        <f t="shared" si="37"/>
        <v>0</v>
      </c>
      <c r="DK37" s="54">
        <f t="shared" si="38"/>
        <v>0</v>
      </c>
      <c r="DL37" s="54">
        <f t="shared" si="39"/>
        <v>0</v>
      </c>
      <c r="DM37" s="54">
        <f t="shared" si="40"/>
        <v>0</v>
      </c>
      <c r="DN37" s="54">
        <f t="shared" si="41"/>
        <v>0</v>
      </c>
      <c r="DO37" s="54">
        <f t="shared" si="42"/>
        <v>0</v>
      </c>
      <c r="DP37" s="54">
        <f t="shared" si="43"/>
        <v>0</v>
      </c>
      <c r="DQ37" s="54">
        <f t="shared" si="44"/>
        <v>0</v>
      </c>
      <c r="DR37" s="54">
        <f t="shared" si="45"/>
        <v>0</v>
      </c>
      <c r="DS37" s="54">
        <f t="shared" si="46"/>
        <v>0</v>
      </c>
      <c r="DT37" s="54">
        <f t="shared" si="47"/>
        <v>0</v>
      </c>
      <c r="DU37" s="54">
        <f t="shared" si="48"/>
        <v>0</v>
      </c>
      <c r="DV37" s="54">
        <f t="shared" si="49"/>
        <v>0</v>
      </c>
      <c r="DW37" s="54">
        <f t="shared" si="50"/>
        <v>0</v>
      </c>
      <c r="DX37" s="54">
        <f t="shared" si="51"/>
        <v>0</v>
      </c>
      <c r="DY37" s="54">
        <f t="shared" si="52"/>
        <v>0</v>
      </c>
      <c r="DZ37" s="54">
        <f t="shared" si="53"/>
        <v>0</v>
      </c>
      <c r="EA37" s="54">
        <f t="shared" si="54"/>
        <v>0</v>
      </c>
      <c r="EB37" s="54">
        <f t="shared" si="55"/>
        <v>0</v>
      </c>
      <c r="EC37" s="54">
        <f t="shared" si="56"/>
        <v>0</v>
      </c>
      <c r="ED37" s="54">
        <f t="shared" si="57"/>
        <v>0</v>
      </c>
      <c r="EE37" s="54">
        <f t="shared" si="58"/>
        <v>0</v>
      </c>
      <c r="EF37" s="54">
        <f t="shared" si="59"/>
        <v>0</v>
      </c>
      <c r="EG37" s="54">
        <f t="shared" si="60"/>
        <v>0</v>
      </c>
      <c r="EH37" s="54">
        <f t="shared" si="61"/>
        <v>0</v>
      </c>
      <c r="EI37" s="54">
        <f t="shared" si="62"/>
        <v>0</v>
      </c>
      <c r="EJ37" s="54">
        <f t="shared" si="63"/>
        <v>0</v>
      </c>
      <c r="EK37" s="54">
        <f t="shared" si="64"/>
        <v>0</v>
      </c>
      <c r="EL37" s="54">
        <f t="shared" si="65"/>
        <v>0</v>
      </c>
      <c r="EM37" s="54">
        <f t="shared" si="66"/>
        <v>0</v>
      </c>
      <c r="EN37" s="54">
        <f t="shared" si="68"/>
        <v>0</v>
      </c>
      <c r="EO37" s="54">
        <f t="shared" si="68"/>
        <v>0</v>
      </c>
    </row>
    <row r="38" spans="1:166" s="77" customFormat="1" ht="33.75" customHeight="1" x14ac:dyDescent="0.55000000000000004">
      <c r="A38" s="36" t="s">
        <v>28</v>
      </c>
      <c r="B38" s="37">
        <v>46185</v>
      </c>
      <c r="C38" s="37" t="s">
        <v>19</v>
      </c>
      <c r="D38" s="38"/>
      <c r="E38" s="39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56"/>
      <c r="U38" s="329">
        <v>5</v>
      </c>
      <c r="V38" s="329">
        <v>6</v>
      </c>
      <c r="W38" s="329">
        <v>7</v>
      </c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9"/>
      <c r="AL38" s="58"/>
      <c r="AM38" s="59"/>
      <c r="AN38" s="59"/>
      <c r="AO38" s="59"/>
      <c r="AP38" s="59"/>
      <c r="AQ38" s="59"/>
      <c r="AR38" s="59"/>
      <c r="AS38" s="60"/>
      <c r="AT38" s="59"/>
      <c r="AU38" s="59"/>
      <c r="AV38" s="59"/>
      <c r="AW38" s="59"/>
      <c r="AX38" s="59"/>
      <c r="AY38" s="59"/>
      <c r="AZ38" s="59"/>
      <c r="BA38" s="59"/>
      <c r="BB38" s="58"/>
      <c r="BC38" s="59"/>
      <c r="BD38" s="59"/>
      <c r="BE38" s="59"/>
      <c r="BF38" s="59"/>
      <c r="BG38" s="59"/>
      <c r="BH38" s="59"/>
      <c r="BI38" s="59"/>
      <c r="BJ38" s="56"/>
      <c r="BK38" s="298"/>
      <c r="BL38" s="42"/>
      <c r="BM38" s="42"/>
      <c r="BN38" s="42"/>
      <c r="BO38" s="42"/>
      <c r="BP38" s="42"/>
      <c r="BQ38" s="42"/>
      <c r="BR38" s="42"/>
      <c r="BS38" s="299"/>
      <c r="BT38" s="300">
        <v>4</v>
      </c>
      <c r="BU38" s="376">
        <v>11</v>
      </c>
      <c r="BV38" s="301"/>
      <c r="BW38" s="66"/>
      <c r="BX38" s="53"/>
      <c r="BY38" s="54">
        <f t="shared" si="0"/>
        <v>0</v>
      </c>
      <c r="BZ38" s="54">
        <f t="shared" si="1"/>
        <v>0</v>
      </c>
      <c r="CA38" s="54">
        <f t="shared" si="2"/>
        <v>0</v>
      </c>
      <c r="CB38" s="54">
        <f t="shared" si="3"/>
        <v>1</v>
      </c>
      <c r="CC38" s="54">
        <f t="shared" si="4"/>
        <v>1</v>
      </c>
      <c r="CD38" s="54">
        <f t="shared" si="5"/>
        <v>1</v>
      </c>
      <c r="CE38" s="54">
        <f t="shared" si="6"/>
        <v>1</v>
      </c>
      <c r="CF38" s="54">
        <f t="shared" si="7"/>
        <v>0</v>
      </c>
      <c r="CG38" s="54">
        <f t="shared" si="8"/>
        <v>0</v>
      </c>
      <c r="CH38" s="54">
        <f t="shared" si="9"/>
        <v>0</v>
      </c>
      <c r="CI38" s="54">
        <f t="shared" si="10"/>
        <v>1</v>
      </c>
      <c r="CJ38" s="54">
        <f t="shared" si="11"/>
        <v>0</v>
      </c>
      <c r="CK38" s="54">
        <f t="shared" si="12"/>
        <v>0</v>
      </c>
      <c r="CL38" s="54">
        <f t="shared" si="13"/>
        <v>0</v>
      </c>
      <c r="CM38" s="54">
        <f t="shared" si="14"/>
        <v>0</v>
      </c>
      <c r="CN38" s="54">
        <f t="shared" si="15"/>
        <v>0</v>
      </c>
      <c r="CO38" s="54">
        <f t="shared" si="16"/>
        <v>0</v>
      </c>
      <c r="CP38" s="54">
        <f t="shared" si="17"/>
        <v>0</v>
      </c>
      <c r="CQ38" s="54">
        <f t="shared" si="18"/>
        <v>0</v>
      </c>
      <c r="CR38" s="54">
        <f t="shared" si="19"/>
        <v>0</v>
      </c>
      <c r="CS38" s="54">
        <f t="shared" si="20"/>
        <v>0</v>
      </c>
      <c r="CT38" s="54">
        <f t="shared" si="21"/>
        <v>0</v>
      </c>
      <c r="CU38" s="54">
        <f t="shared" si="22"/>
        <v>0</v>
      </c>
      <c r="CV38" s="54">
        <f t="shared" si="23"/>
        <v>0</v>
      </c>
      <c r="CW38" s="54">
        <f t="shared" si="24"/>
        <v>0</v>
      </c>
      <c r="CX38" s="54">
        <f t="shared" si="25"/>
        <v>0</v>
      </c>
      <c r="CY38" s="54">
        <f t="shared" si="26"/>
        <v>0</v>
      </c>
      <c r="CZ38" s="54">
        <f t="shared" si="27"/>
        <v>0</v>
      </c>
      <c r="DA38" s="54">
        <f t="shared" si="28"/>
        <v>0</v>
      </c>
      <c r="DB38" s="54">
        <f t="shared" si="29"/>
        <v>0</v>
      </c>
      <c r="DC38" s="54">
        <f t="shared" si="30"/>
        <v>0</v>
      </c>
      <c r="DD38" s="54">
        <f t="shared" si="31"/>
        <v>0</v>
      </c>
      <c r="DE38" s="54">
        <f t="shared" si="32"/>
        <v>0</v>
      </c>
      <c r="DF38" s="54">
        <f t="shared" si="33"/>
        <v>0</v>
      </c>
      <c r="DG38" s="54">
        <f t="shared" si="34"/>
        <v>0</v>
      </c>
      <c r="DH38" s="54">
        <f t="shared" si="35"/>
        <v>0</v>
      </c>
      <c r="DI38" s="54">
        <f t="shared" si="36"/>
        <v>0</v>
      </c>
      <c r="DJ38" s="54">
        <f t="shared" si="37"/>
        <v>0</v>
      </c>
      <c r="DK38" s="54">
        <f t="shared" si="38"/>
        <v>0</v>
      </c>
      <c r="DL38" s="54">
        <f t="shared" si="39"/>
        <v>0</v>
      </c>
      <c r="DM38" s="54">
        <f t="shared" si="40"/>
        <v>0</v>
      </c>
      <c r="DN38" s="54">
        <f t="shared" si="41"/>
        <v>0</v>
      </c>
      <c r="DO38" s="54">
        <f t="shared" si="42"/>
        <v>0</v>
      </c>
      <c r="DP38" s="54">
        <f t="shared" si="43"/>
        <v>0</v>
      </c>
      <c r="DQ38" s="54">
        <f t="shared" si="44"/>
        <v>0</v>
      </c>
      <c r="DR38" s="54">
        <f t="shared" si="45"/>
        <v>0</v>
      </c>
      <c r="DS38" s="54">
        <f t="shared" si="46"/>
        <v>0</v>
      </c>
      <c r="DT38" s="54">
        <f t="shared" si="47"/>
        <v>0</v>
      </c>
      <c r="DU38" s="54">
        <f t="shared" si="48"/>
        <v>0</v>
      </c>
      <c r="DV38" s="54">
        <f t="shared" si="49"/>
        <v>0</v>
      </c>
      <c r="DW38" s="54">
        <f t="shared" si="50"/>
        <v>0</v>
      </c>
      <c r="DX38" s="54">
        <f t="shared" si="51"/>
        <v>0</v>
      </c>
      <c r="DY38" s="54">
        <f t="shared" si="52"/>
        <v>0</v>
      </c>
      <c r="DZ38" s="54">
        <f t="shared" si="53"/>
        <v>0</v>
      </c>
      <c r="EA38" s="54">
        <f t="shared" si="54"/>
        <v>0</v>
      </c>
      <c r="EB38" s="54">
        <f t="shared" si="55"/>
        <v>0</v>
      </c>
      <c r="EC38" s="54">
        <f t="shared" si="56"/>
        <v>0</v>
      </c>
      <c r="ED38" s="54">
        <f t="shared" si="57"/>
        <v>0</v>
      </c>
      <c r="EE38" s="54">
        <f t="shared" si="58"/>
        <v>0</v>
      </c>
      <c r="EF38" s="54">
        <f t="shared" si="59"/>
        <v>0</v>
      </c>
      <c r="EG38" s="54">
        <f t="shared" si="60"/>
        <v>0</v>
      </c>
      <c r="EH38" s="54">
        <f t="shared" si="61"/>
        <v>0</v>
      </c>
      <c r="EI38" s="54">
        <f t="shared" si="62"/>
        <v>0</v>
      </c>
      <c r="EJ38" s="54">
        <f t="shared" si="63"/>
        <v>0</v>
      </c>
      <c r="EK38" s="54">
        <f t="shared" si="64"/>
        <v>0</v>
      </c>
      <c r="EL38" s="54">
        <f t="shared" si="65"/>
        <v>0</v>
      </c>
      <c r="EM38" s="54">
        <f t="shared" si="66"/>
        <v>0</v>
      </c>
      <c r="EN38" s="54">
        <f t="shared" si="68"/>
        <v>0</v>
      </c>
      <c r="EO38" s="54">
        <f t="shared" si="68"/>
        <v>0</v>
      </c>
      <c r="EP38" s="192"/>
      <c r="EQ38" s="192"/>
      <c r="ER38" s="192"/>
      <c r="ES38" s="192"/>
      <c r="ET38" s="192"/>
      <c r="EU38" s="192"/>
      <c r="EV38" s="192"/>
      <c r="EW38" s="192"/>
      <c r="EX38" s="192"/>
      <c r="EY38" s="192"/>
      <c r="EZ38" s="192"/>
      <c r="FA38" s="192"/>
      <c r="FB38" s="192"/>
      <c r="FC38" s="192"/>
      <c r="FD38" s="192"/>
      <c r="FE38" s="192"/>
      <c r="FF38" s="192"/>
      <c r="FG38" s="192"/>
      <c r="FH38" s="192"/>
      <c r="FI38" s="192"/>
      <c r="FJ38" s="192"/>
    </row>
    <row r="39" spans="1:166" s="192" customFormat="1" ht="33.75" customHeight="1" x14ac:dyDescent="0.55000000000000004">
      <c r="A39" s="36"/>
      <c r="B39" s="37"/>
      <c r="C39" s="37" t="s">
        <v>21</v>
      </c>
      <c r="D39" s="38"/>
      <c r="E39" s="39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56"/>
      <c r="U39" s="329">
        <v>8</v>
      </c>
      <c r="V39" s="329">
        <v>9</v>
      </c>
      <c r="W39" s="329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9"/>
      <c r="AL39" s="58"/>
      <c r="AM39" s="59"/>
      <c r="AN39" s="59"/>
      <c r="AO39" s="59"/>
      <c r="AP39" s="59"/>
      <c r="AQ39" s="59"/>
      <c r="AR39" s="59"/>
      <c r="AS39" s="60"/>
      <c r="AT39" s="59"/>
      <c r="AU39" s="59"/>
      <c r="AV39" s="59"/>
      <c r="AW39" s="59"/>
      <c r="AX39" s="59"/>
      <c r="AY39" s="59"/>
      <c r="AZ39" s="59"/>
      <c r="BA39" s="59"/>
      <c r="BB39" s="58"/>
      <c r="BC39" s="59"/>
      <c r="BD39" s="59"/>
      <c r="BE39" s="59"/>
      <c r="BF39" s="59"/>
      <c r="BG39" s="59"/>
      <c r="BH39" s="59"/>
      <c r="BI39" s="59"/>
      <c r="BJ39" s="56"/>
      <c r="BK39" s="298"/>
      <c r="BL39" s="42"/>
      <c r="BM39" s="42"/>
      <c r="BN39" s="42"/>
      <c r="BO39" s="42"/>
      <c r="BP39" s="42"/>
      <c r="BQ39" s="42"/>
      <c r="BR39" s="42"/>
      <c r="BS39" s="299"/>
      <c r="BT39" s="300">
        <v>4</v>
      </c>
      <c r="BU39" s="376">
        <v>11</v>
      </c>
      <c r="BV39" s="301"/>
      <c r="BW39" s="66"/>
      <c r="BX39" s="53"/>
      <c r="BY39" s="54">
        <f t="shared" ref="BY39:BY70" si="69">COUNTIF($F39:$BV39,"1")</f>
        <v>0</v>
      </c>
      <c r="BZ39" s="54">
        <f t="shared" ref="BZ39:BZ70" si="70">COUNTIF($F39:$BV39,"2")</f>
        <v>0</v>
      </c>
      <c r="CA39" s="54">
        <f t="shared" ref="CA39:CA70" si="71">COUNTIF($F39:$BV39,"3")</f>
        <v>0</v>
      </c>
      <c r="CB39" s="54">
        <f t="shared" ref="CB39:CB70" si="72">COUNTIF($F39:$BV39,"4")</f>
        <v>1</v>
      </c>
      <c r="CC39" s="54">
        <f t="shared" ref="CC39:CC70" si="73">COUNTIF($F39:$BV39,"5")</f>
        <v>0</v>
      </c>
      <c r="CD39" s="54">
        <f t="shared" ref="CD39:CD70" si="74">COUNTIF($F39:$BV39,"6")</f>
        <v>0</v>
      </c>
      <c r="CE39" s="54">
        <f t="shared" ref="CE39:CE70" si="75">COUNTIF($F39:$BV39,"7")</f>
        <v>0</v>
      </c>
      <c r="CF39" s="54">
        <f t="shared" ref="CF39:CF70" si="76">COUNTIF($F39:$BV39,"8")</f>
        <v>1</v>
      </c>
      <c r="CG39" s="54">
        <f t="shared" ref="CG39:CG70" si="77">COUNTIF($F39:$BV39,"9")</f>
        <v>1</v>
      </c>
      <c r="CH39" s="54">
        <f t="shared" ref="CH39:CH70" si="78">COUNTIF($F39:$BV39,"10")</f>
        <v>0</v>
      </c>
      <c r="CI39" s="54">
        <f t="shared" ref="CI39:CI70" si="79">COUNTIF($F39:$BV39,"11")</f>
        <v>1</v>
      </c>
      <c r="CJ39" s="54">
        <f t="shared" ref="CJ39:CJ70" si="80">COUNTIF($F39:$BV39,"12")</f>
        <v>0</v>
      </c>
      <c r="CK39" s="54">
        <f t="shared" ref="CK39:CK70" si="81">COUNTIF($F39:$BV39,"13")</f>
        <v>0</v>
      </c>
      <c r="CL39" s="54">
        <f t="shared" ref="CL39:CL70" si="82">COUNTIF($F39:$BV39,"14")</f>
        <v>0</v>
      </c>
      <c r="CM39" s="54">
        <f t="shared" ref="CM39:CM70" si="83">COUNTIF($F39:$BV39,"15")</f>
        <v>0</v>
      </c>
      <c r="CN39" s="54">
        <f t="shared" ref="CN39:CN70" si="84">COUNTIF($F39:$BV39,"16")</f>
        <v>0</v>
      </c>
      <c r="CO39" s="54">
        <f t="shared" ref="CO39:CO70" si="85">COUNTIF($F39:$BV39,"17")</f>
        <v>0</v>
      </c>
      <c r="CP39" s="54">
        <f t="shared" ref="CP39:CP70" si="86">COUNTIF($F39:$BV39,"18")</f>
        <v>0</v>
      </c>
      <c r="CQ39" s="54">
        <f t="shared" ref="CQ39:CQ70" si="87">COUNTIF($F39:$BV39,"19")</f>
        <v>0</v>
      </c>
      <c r="CR39" s="54">
        <f t="shared" ref="CR39:CR70" si="88">COUNTIF($F39:$BV39,"20")</f>
        <v>0</v>
      </c>
      <c r="CS39" s="54">
        <f t="shared" ref="CS39:CS70" si="89">COUNTIF($F39:$BV39,"21")</f>
        <v>0</v>
      </c>
      <c r="CT39" s="54">
        <f t="shared" ref="CT39:CT70" si="90">COUNTIF($F39:$BV39,"22")</f>
        <v>0</v>
      </c>
      <c r="CU39" s="54">
        <f t="shared" ref="CU39:CU70" si="91">COUNTIF($F39:$BV39,"23")</f>
        <v>0</v>
      </c>
      <c r="CV39" s="54">
        <f t="shared" ref="CV39:CV70" si="92">COUNTIF($F39:$BV39,"24")</f>
        <v>0</v>
      </c>
      <c r="CW39" s="54">
        <f t="shared" ref="CW39:CW70" si="93">COUNTIF($F39:$BV39,"25")</f>
        <v>0</v>
      </c>
      <c r="CX39" s="54">
        <f t="shared" ref="CX39:CX70" si="94">COUNTIF($F39:$BV39,"26")</f>
        <v>0</v>
      </c>
      <c r="CY39" s="54">
        <f t="shared" ref="CY39:CY70" si="95">COUNTIF($F39:$BV39,"27")</f>
        <v>0</v>
      </c>
      <c r="CZ39" s="54">
        <f t="shared" ref="CZ39:CZ70" si="96">COUNTIF($F39:$BV39,"28")</f>
        <v>0</v>
      </c>
      <c r="DA39" s="54">
        <f t="shared" ref="DA39:DA70" si="97">COUNTIF($F39:$BV39,"29")</f>
        <v>0</v>
      </c>
      <c r="DB39" s="54">
        <f t="shared" ref="DB39:DB70" si="98">COUNTIF($F39:$BV39,"30")</f>
        <v>0</v>
      </c>
      <c r="DC39" s="54">
        <f t="shared" ref="DC39:DC70" si="99">COUNTIF($F39:$BV39,"31")</f>
        <v>0</v>
      </c>
      <c r="DD39" s="54">
        <f t="shared" ref="DD39:DD70" si="100">COUNTIF($F39:$BV39,"32")</f>
        <v>0</v>
      </c>
      <c r="DE39" s="54">
        <f t="shared" ref="DE39:DE70" si="101">COUNTIF($F39:$BV39,"33")</f>
        <v>0</v>
      </c>
      <c r="DF39" s="54">
        <f t="shared" ref="DF39:DF70" si="102">COUNTIF($F39:$BV39,"34")</f>
        <v>0</v>
      </c>
      <c r="DG39" s="54">
        <f t="shared" ref="DG39:DG70" si="103">COUNTIF($F39:$BV39,"35")</f>
        <v>0</v>
      </c>
      <c r="DH39" s="54">
        <f t="shared" ref="DH39:DH70" si="104">COUNTIF($F39:$BV39,"36")</f>
        <v>0</v>
      </c>
      <c r="DI39" s="54">
        <f t="shared" ref="DI39:DI70" si="105">COUNTIF($F39:$BV39,"37")</f>
        <v>0</v>
      </c>
      <c r="DJ39" s="54">
        <f t="shared" ref="DJ39:DJ70" si="106">COUNTIF($F39:$BV39,"38")</f>
        <v>0</v>
      </c>
      <c r="DK39" s="54">
        <f t="shared" ref="DK39:DK70" si="107">COUNTIF($F39:$BV39,"39")</f>
        <v>0</v>
      </c>
      <c r="DL39" s="54">
        <f t="shared" ref="DL39:DL70" si="108">COUNTIF($F39:$BV39,"40")</f>
        <v>0</v>
      </c>
      <c r="DM39" s="54">
        <f t="shared" ref="DM39:DM70" si="109">COUNTIF($F39:$BV39,"41")</f>
        <v>0</v>
      </c>
      <c r="DN39" s="54">
        <f t="shared" ref="DN39:DN70" si="110">COUNTIF($F39:$BV39,"42")</f>
        <v>0</v>
      </c>
      <c r="DO39" s="54">
        <f t="shared" ref="DO39:DO70" si="111">COUNTIF($F39:$BV39,"43")</f>
        <v>0</v>
      </c>
      <c r="DP39" s="54">
        <f t="shared" ref="DP39:DP70" si="112">COUNTIF($F39:$BV39,"44")</f>
        <v>0</v>
      </c>
      <c r="DQ39" s="54">
        <f t="shared" ref="DQ39:DQ70" si="113">COUNTIF($F39:$BV39,"45")</f>
        <v>0</v>
      </c>
      <c r="DR39" s="54">
        <f t="shared" ref="DR39:DR70" si="114">COUNTIF($F39:$BV39,"46")</f>
        <v>0</v>
      </c>
      <c r="DS39" s="54">
        <f t="shared" ref="DS39:DS70" si="115">COUNTIF($F39:$BV39,"47")</f>
        <v>0</v>
      </c>
      <c r="DT39" s="54">
        <f t="shared" ref="DT39:DT70" si="116">COUNTIF($F39:$BV39,"48")</f>
        <v>0</v>
      </c>
      <c r="DU39" s="54">
        <f t="shared" ref="DU39:DU70" si="117">COUNTIF($F39:$BV39,"49")</f>
        <v>0</v>
      </c>
      <c r="DV39" s="54">
        <f t="shared" ref="DV39:DV70" si="118">COUNTIF($F39:$BV39,"50")</f>
        <v>0</v>
      </c>
      <c r="DW39" s="54">
        <f t="shared" ref="DW39:DW70" si="119">COUNTIF($F39:$BV39,"51")</f>
        <v>0</v>
      </c>
      <c r="DX39" s="54">
        <f t="shared" ref="DX39:DX70" si="120">COUNTIF($F39:$BV39,"52")</f>
        <v>0</v>
      </c>
      <c r="DY39" s="54">
        <f t="shared" ref="DY39:DY70" si="121">COUNTIF($F39:$BV39,"53")</f>
        <v>0</v>
      </c>
      <c r="DZ39" s="54">
        <f t="shared" ref="DZ39:DZ70" si="122">COUNTIF($F39:$BV39,"54")</f>
        <v>0</v>
      </c>
      <c r="EA39" s="54">
        <f t="shared" ref="EA39:EA70" si="123">COUNTIF($F39:$BV39,"55")</f>
        <v>0</v>
      </c>
      <c r="EB39" s="54">
        <f t="shared" ref="EB39:EB70" si="124">COUNTIF($F39:$BV39,"56")</f>
        <v>0</v>
      </c>
      <c r="EC39" s="54">
        <f t="shared" ref="EC39:EC70" si="125">COUNTIF($F39:$BV39,"57")</f>
        <v>0</v>
      </c>
      <c r="ED39" s="54">
        <f t="shared" ref="ED39:ED70" si="126">COUNTIF($F39:$BV39,"58")</f>
        <v>0</v>
      </c>
      <c r="EE39" s="54">
        <f t="shared" ref="EE39:EE70" si="127">COUNTIF($F39:$BV39,"59")</f>
        <v>0</v>
      </c>
      <c r="EF39" s="54">
        <f t="shared" ref="EF39:EF70" si="128">COUNTIF($F39:$BV39,"60")</f>
        <v>0</v>
      </c>
      <c r="EG39" s="54">
        <f t="shared" ref="EG39:EG70" si="129">COUNTIF($F39:$BV39,"61")</f>
        <v>0</v>
      </c>
      <c r="EH39" s="54">
        <f t="shared" ref="EH39:EH70" si="130">COUNTIF($F39:$BV39,"62")</f>
        <v>0</v>
      </c>
      <c r="EI39" s="54">
        <f t="shared" ref="EI39:EI70" si="131">COUNTIF($F39:$BV39,"63")</f>
        <v>0</v>
      </c>
      <c r="EJ39" s="54">
        <f t="shared" ref="EJ39:EJ70" si="132">COUNTIF($F39:$BV39,"64")</f>
        <v>0</v>
      </c>
      <c r="EK39" s="54">
        <f t="shared" ref="EK39:EK70" si="133">COUNTIF($F39:$BV39,"65")</f>
        <v>0</v>
      </c>
      <c r="EL39" s="54">
        <f t="shared" ref="EL39:EL70" si="134">COUNTIF($F39:$BV39,"66")</f>
        <v>0</v>
      </c>
      <c r="EM39" s="54">
        <f t="shared" ref="EM39:EM70" si="135">COUNTIF($F39:$BV39,"67")</f>
        <v>0</v>
      </c>
      <c r="EN39" s="54">
        <f t="shared" si="68"/>
        <v>0</v>
      </c>
      <c r="EO39" s="54">
        <f t="shared" si="68"/>
        <v>0</v>
      </c>
    </row>
    <row r="40" spans="1:166" s="65" customFormat="1" ht="24" customHeight="1" x14ac:dyDescent="0.5">
      <c r="A40" s="36" t="s">
        <v>29</v>
      </c>
      <c r="B40" s="37">
        <v>46186</v>
      </c>
      <c r="C40" s="37" t="s">
        <v>19</v>
      </c>
      <c r="D40" s="38"/>
      <c r="E40" s="39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55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7"/>
      <c r="AL40" s="58"/>
      <c r="AM40" s="59"/>
      <c r="AN40" s="59"/>
      <c r="AO40" s="59"/>
      <c r="AP40" s="59"/>
      <c r="AQ40" s="59"/>
      <c r="AR40" s="59"/>
      <c r="AS40" s="60"/>
      <c r="AT40" s="59"/>
      <c r="AU40" s="59"/>
      <c r="AV40" s="59"/>
      <c r="AW40" s="59"/>
      <c r="AX40" s="59"/>
      <c r="AY40" s="59"/>
      <c r="AZ40" s="59"/>
      <c r="BA40" s="59"/>
      <c r="BB40" s="58"/>
      <c r="BC40" s="59"/>
      <c r="BD40" s="59"/>
      <c r="BE40" s="59"/>
      <c r="BF40" s="59"/>
      <c r="BG40" s="59"/>
      <c r="BH40" s="59"/>
      <c r="BI40" s="59"/>
      <c r="BJ40" s="55"/>
      <c r="BK40" s="61"/>
      <c r="BL40" s="40"/>
      <c r="BM40" s="40"/>
      <c r="BN40" s="40"/>
      <c r="BO40" s="40"/>
      <c r="BP40" s="40"/>
      <c r="BQ40" s="40"/>
      <c r="BR40" s="40"/>
      <c r="BS40" s="62"/>
      <c r="BT40" s="76"/>
      <c r="BU40" s="63"/>
      <c r="BV40" s="51"/>
      <c r="BW40" s="66"/>
      <c r="BX40" s="53"/>
      <c r="BY40" s="54">
        <f t="shared" si="69"/>
        <v>0</v>
      </c>
      <c r="BZ40" s="54">
        <f t="shared" si="70"/>
        <v>0</v>
      </c>
      <c r="CA40" s="54">
        <f t="shared" si="71"/>
        <v>0</v>
      </c>
      <c r="CB40" s="54">
        <f t="shared" si="72"/>
        <v>0</v>
      </c>
      <c r="CC40" s="54">
        <f t="shared" si="73"/>
        <v>0</v>
      </c>
      <c r="CD40" s="54">
        <f t="shared" si="74"/>
        <v>0</v>
      </c>
      <c r="CE40" s="54">
        <f t="shared" si="75"/>
        <v>0</v>
      </c>
      <c r="CF40" s="54">
        <f t="shared" si="76"/>
        <v>0</v>
      </c>
      <c r="CG40" s="54">
        <f t="shared" si="77"/>
        <v>0</v>
      </c>
      <c r="CH40" s="54">
        <f t="shared" si="78"/>
        <v>0</v>
      </c>
      <c r="CI40" s="54">
        <f t="shared" si="79"/>
        <v>0</v>
      </c>
      <c r="CJ40" s="54">
        <f t="shared" si="80"/>
        <v>0</v>
      </c>
      <c r="CK40" s="54">
        <f t="shared" si="81"/>
        <v>0</v>
      </c>
      <c r="CL40" s="54">
        <f t="shared" si="82"/>
        <v>0</v>
      </c>
      <c r="CM40" s="54">
        <f t="shared" si="83"/>
        <v>0</v>
      </c>
      <c r="CN40" s="54">
        <f t="shared" si="84"/>
        <v>0</v>
      </c>
      <c r="CO40" s="54">
        <f t="shared" si="85"/>
        <v>0</v>
      </c>
      <c r="CP40" s="54">
        <f t="shared" si="86"/>
        <v>0</v>
      </c>
      <c r="CQ40" s="54">
        <f t="shared" si="87"/>
        <v>0</v>
      </c>
      <c r="CR40" s="54">
        <f t="shared" si="88"/>
        <v>0</v>
      </c>
      <c r="CS40" s="54">
        <f t="shared" si="89"/>
        <v>0</v>
      </c>
      <c r="CT40" s="54">
        <f t="shared" si="90"/>
        <v>0</v>
      </c>
      <c r="CU40" s="54">
        <f t="shared" si="91"/>
        <v>0</v>
      </c>
      <c r="CV40" s="54">
        <f t="shared" si="92"/>
        <v>0</v>
      </c>
      <c r="CW40" s="54">
        <f t="shared" si="93"/>
        <v>0</v>
      </c>
      <c r="CX40" s="54">
        <f t="shared" si="94"/>
        <v>0</v>
      </c>
      <c r="CY40" s="54">
        <f t="shared" si="95"/>
        <v>0</v>
      </c>
      <c r="CZ40" s="54">
        <f t="shared" si="96"/>
        <v>0</v>
      </c>
      <c r="DA40" s="54">
        <f t="shared" si="97"/>
        <v>0</v>
      </c>
      <c r="DB40" s="54">
        <f t="shared" si="98"/>
        <v>0</v>
      </c>
      <c r="DC40" s="54">
        <f t="shared" si="99"/>
        <v>0</v>
      </c>
      <c r="DD40" s="54">
        <f t="shared" si="100"/>
        <v>0</v>
      </c>
      <c r="DE40" s="54">
        <f t="shared" si="101"/>
        <v>0</v>
      </c>
      <c r="DF40" s="54">
        <f t="shared" si="102"/>
        <v>0</v>
      </c>
      <c r="DG40" s="54">
        <f t="shared" si="103"/>
        <v>0</v>
      </c>
      <c r="DH40" s="54">
        <f t="shared" si="104"/>
        <v>0</v>
      </c>
      <c r="DI40" s="54">
        <f t="shared" si="105"/>
        <v>0</v>
      </c>
      <c r="DJ40" s="54">
        <f t="shared" si="106"/>
        <v>0</v>
      </c>
      <c r="DK40" s="54">
        <f t="shared" si="107"/>
        <v>0</v>
      </c>
      <c r="DL40" s="54">
        <f t="shared" si="108"/>
        <v>0</v>
      </c>
      <c r="DM40" s="54">
        <f t="shared" si="109"/>
        <v>0</v>
      </c>
      <c r="DN40" s="54">
        <f t="shared" si="110"/>
        <v>0</v>
      </c>
      <c r="DO40" s="54">
        <f t="shared" si="111"/>
        <v>0</v>
      </c>
      <c r="DP40" s="54">
        <f t="shared" si="112"/>
        <v>0</v>
      </c>
      <c r="DQ40" s="54">
        <f t="shared" si="113"/>
        <v>0</v>
      </c>
      <c r="DR40" s="54">
        <f t="shared" si="114"/>
        <v>0</v>
      </c>
      <c r="DS40" s="54">
        <f t="shared" si="115"/>
        <v>0</v>
      </c>
      <c r="DT40" s="54">
        <f t="shared" si="116"/>
        <v>0</v>
      </c>
      <c r="DU40" s="54">
        <f t="shared" si="117"/>
        <v>0</v>
      </c>
      <c r="DV40" s="54">
        <f t="shared" si="118"/>
        <v>0</v>
      </c>
      <c r="DW40" s="54">
        <f t="shared" si="119"/>
        <v>0</v>
      </c>
      <c r="DX40" s="54">
        <f t="shared" si="120"/>
        <v>0</v>
      </c>
      <c r="DY40" s="54">
        <f t="shared" si="121"/>
        <v>0</v>
      </c>
      <c r="DZ40" s="54">
        <f t="shared" si="122"/>
        <v>0</v>
      </c>
      <c r="EA40" s="54">
        <f t="shared" si="123"/>
        <v>0</v>
      </c>
      <c r="EB40" s="54">
        <f t="shared" si="124"/>
        <v>0</v>
      </c>
      <c r="EC40" s="54">
        <f t="shared" si="125"/>
        <v>0</v>
      </c>
      <c r="ED40" s="54">
        <f t="shared" si="126"/>
        <v>0</v>
      </c>
      <c r="EE40" s="54">
        <f t="shared" si="127"/>
        <v>0</v>
      </c>
      <c r="EF40" s="54">
        <f t="shared" si="128"/>
        <v>0</v>
      </c>
      <c r="EG40" s="54">
        <f t="shared" si="129"/>
        <v>0</v>
      </c>
      <c r="EH40" s="54">
        <f t="shared" si="130"/>
        <v>0</v>
      </c>
      <c r="EI40" s="54">
        <f t="shared" si="131"/>
        <v>0</v>
      </c>
      <c r="EJ40" s="54">
        <f t="shared" si="132"/>
        <v>0</v>
      </c>
      <c r="EK40" s="54">
        <f t="shared" si="133"/>
        <v>0</v>
      </c>
      <c r="EL40" s="54">
        <f t="shared" si="134"/>
        <v>0</v>
      </c>
      <c r="EM40" s="54">
        <f t="shared" si="135"/>
        <v>0</v>
      </c>
      <c r="EN40" s="54">
        <f t="shared" si="68"/>
        <v>0</v>
      </c>
      <c r="EO40" s="54">
        <f t="shared" si="68"/>
        <v>0</v>
      </c>
      <c r="EP40" s="187"/>
      <c r="EQ40" s="187"/>
      <c r="ER40" s="187"/>
      <c r="ES40" s="187"/>
      <c r="ET40" s="187"/>
      <c r="EU40" s="187"/>
      <c r="EV40" s="187"/>
      <c r="EW40" s="187"/>
      <c r="EX40" s="187"/>
      <c r="EY40" s="187"/>
      <c r="EZ40" s="187"/>
      <c r="FA40" s="187"/>
      <c r="FB40" s="187"/>
      <c r="FC40" s="187"/>
      <c r="FD40" s="187"/>
      <c r="FE40" s="187"/>
      <c r="FF40" s="187"/>
      <c r="FG40" s="187"/>
      <c r="FH40" s="187"/>
      <c r="FI40" s="187"/>
      <c r="FJ40" s="187"/>
    </row>
    <row r="41" spans="1:166" s="65" customFormat="1" ht="33" customHeight="1" x14ac:dyDescent="0.5">
      <c r="A41" s="137" t="s">
        <v>30</v>
      </c>
      <c r="B41" s="138">
        <v>46187</v>
      </c>
      <c r="C41" s="138"/>
      <c r="D41" s="139"/>
      <c r="E41" s="139"/>
      <c r="F41" s="206"/>
      <c r="G41" s="206"/>
      <c r="H41" s="206"/>
      <c r="I41" s="206"/>
      <c r="J41" s="206"/>
      <c r="K41" s="206"/>
      <c r="L41" s="206"/>
      <c r="M41" s="206"/>
      <c r="N41" s="206"/>
      <c r="O41" s="206"/>
      <c r="P41" s="206"/>
      <c r="Q41" s="206"/>
      <c r="R41" s="206"/>
      <c r="S41" s="206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185"/>
      <c r="AL41" s="208"/>
      <c r="AM41" s="185"/>
      <c r="AN41" s="185"/>
      <c r="AO41" s="185"/>
      <c r="AP41" s="185"/>
      <c r="AQ41" s="185"/>
      <c r="AR41" s="185"/>
      <c r="AS41" s="209"/>
      <c r="AT41" s="185"/>
      <c r="AU41" s="185"/>
      <c r="AV41" s="185"/>
      <c r="AW41" s="185"/>
      <c r="AX41" s="185"/>
      <c r="AY41" s="185"/>
      <c r="AZ41" s="185"/>
      <c r="BA41" s="185"/>
      <c r="BB41" s="208"/>
      <c r="BC41" s="185"/>
      <c r="BD41" s="185"/>
      <c r="BE41" s="185"/>
      <c r="BF41" s="185"/>
      <c r="BG41" s="185"/>
      <c r="BH41" s="185"/>
      <c r="BI41" s="185"/>
      <c r="BJ41" s="207"/>
      <c r="BK41" s="210"/>
      <c r="BL41" s="206"/>
      <c r="BM41" s="206"/>
      <c r="BN41" s="206"/>
      <c r="BO41" s="206"/>
      <c r="BP41" s="206"/>
      <c r="BQ41" s="206"/>
      <c r="BR41" s="206"/>
      <c r="BS41" s="211"/>
      <c r="BT41" s="222"/>
      <c r="BU41" s="212"/>
      <c r="BV41" s="213"/>
      <c r="BW41" s="144"/>
      <c r="BX41" s="53"/>
      <c r="BY41" s="54">
        <f t="shared" si="69"/>
        <v>0</v>
      </c>
      <c r="BZ41" s="54">
        <f t="shared" si="70"/>
        <v>0</v>
      </c>
      <c r="CA41" s="54">
        <f t="shared" si="71"/>
        <v>0</v>
      </c>
      <c r="CB41" s="54">
        <f t="shared" si="72"/>
        <v>0</v>
      </c>
      <c r="CC41" s="54">
        <f t="shared" si="73"/>
        <v>0</v>
      </c>
      <c r="CD41" s="54">
        <f t="shared" si="74"/>
        <v>0</v>
      </c>
      <c r="CE41" s="54">
        <f t="shared" si="75"/>
        <v>0</v>
      </c>
      <c r="CF41" s="54">
        <f t="shared" si="76"/>
        <v>0</v>
      </c>
      <c r="CG41" s="54">
        <f t="shared" si="77"/>
        <v>0</v>
      </c>
      <c r="CH41" s="54">
        <f t="shared" si="78"/>
        <v>0</v>
      </c>
      <c r="CI41" s="54">
        <f t="shared" si="79"/>
        <v>0</v>
      </c>
      <c r="CJ41" s="54">
        <f t="shared" si="80"/>
        <v>0</v>
      </c>
      <c r="CK41" s="54">
        <f t="shared" si="81"/>
        <v>0</v>
      </c>
      <c r="CL41" s="54">
        <f t="shared" si="82"/>
        <v>0</v>
      </c>
      <c r="CM41" s="54">
        <f t="shared" si="83"/>
        <v>0</v>
      </c>
      <c r="CN41" s="54">
        <f t="shared" si="84"/>
        <v>0</v>
      </c>
      <c r="CO41" s="54">
        <f t="shared" si="85"/>
        <v>0</v>
      </c>
      <c r="CP41" s="54">
        <f t="shared" si="86"/>
        <v>0</v>
      </c>
      <c r="CQ41" s="54">
        <f t="shared" si="87"/>
        <v>0</v>
      </c>
      <c r="CR41" s="54">
        <f t="shared" si="88"/>
        <v>0</v>
      </c>
      <c r="CS41" s="54">
        <f t="shared" si="89"/>
        <v>0</v>
      </c>
      <c r="CT41" s="54">
        <f t="shared" si="90"/>
        <v>0</v>
      </c>
      <c r="CU41" s="54">
        <f t="shared" si="91"/>
        <v>0</v>
      </c>
      <c r="CV41" s="54">
        <f t="shared" si="92"/>
        <v>0</v>
      </c>
      <c r="CW41" s="54">
        <f t="shared" si="93"/>
        <v>0</v>
      </c>
      <c r="CX41" s="54">
        <f t="shared" si="94"/>
        <v>0</v>
      </c>
      <c r="CY41" s="54">
        <f t="shared" si="95"/>
        <v>0</v>
      </c>
      <c r="CZ41" s="54">
        <f t="shared" si="96"/>
        <v>0</v>
      </c>
      <c r="DA41" s="54">
        <f t="shared" si="97"/>
        <v>0</v>
      </c>
      <c r="DB41" s="54">
        <f t="shared" si="98"/>
        <v>0</v>
      </c>
      <c r="DC41" s="54">
        <f t="shared" si="99"/>
        <v>0</v>
      </c>
      <c r="DD41" s="54">
        <f t="shared" si="100"/>
        <v>0</v>
      </c>
      <c r="DE41" s="54">
        <f t="shared" si="101"/>
        <v>0</v>
      </c>
      <c r="DF41" s="54">
        <f t="shared" si="102"/>
        <v>0</v>
      </c>
      <c r="DG41" s="54">
        <f t="shared" si="103"/>
        <v>0</v>
      </c>
      <c r="DH41" s="54">
        <f t="shared" si="104"/>
        <v>0</v>
      </c>
      <c r="DI41" s="54">
        <f t="shared" si="105"/>
        <v>0</v>
      </c>
      <c r="DJ41" s="54">
        <f t="shared" si="106"/>
        <v>0</v>
      </c>
      <c r="DK41" s="54">
        <f t="shared" si="107"/>
        <v>0</v>
      </c>
      <c r="DL41" s="54">
        <f t="shared" si="108"/>
        <v>0</v>
      </c>
      <c r="DM41" s="54">
        <f t="shared" si="109"/>
        <v>0</v>
      </c>
      <c r="DN41" s="54">
        <f t="shared" si="110"/>
        <v>0</v>
      </c>
      <c r="DO41" s="54">
        <f t="shared" si="111"/>
        <v>0</v>
      </c>
      <c r="DP41" s="54">
        <f t="shared" si="112"/>
        <v>0</v>
      </c>
      <c r="DQ41" s="54">
        <f t="shared" si="113"/>
        <v>0</v>
      </c>
      <c r="DR41" s="54">
        <f t="shared" si="114"/>
        <v>0</v>
      </c>
      <c r="DS41" s="54">
        <f t="shared" si="115"/>
        <v>0</v>
      </c>
      <c r="DT41" s="54">
        <f t="shared" si="116"/>
        <v>0</v>
      </c>
      <c r="DU41" s="54">
        <f t="shared" si="117"/>
        <v>0</v>
      </c>
      <c r="DV41" s="54">
        <f t="shared" si="118"/>
        <v>0</v>
      </c>
      <c r="DW41" s="54">
        <f t="shared" si="119"/>
        <v>0</v>
      </c>
      <c r="DX41" s="54">
        <f t="shared" si="120"/>
        <v>0</v>
      </c>
      <c r="DY41" s="54">
        <f t="shared" si="121"/>
        <v>0</v>
      </c>
      <c r="DZ41" s="54">
        <f t="shared" si="122"/>
        <v>0</v>
      </c>
      <c r="EA41" s="54">
        <f t="shared" si="123"/>
        <v>0</v>
      </c>
      <c r="EB41" s="54">
        <f t="shared" si="124"/>
        <v>0</v>
      </c>
      <c r="EC41" s="54">
        <f t="shared" si="125"/>
        <v>0</v>
      </c>
      <c r="ED41" s="54">
        <f t="shared" si="126"/>
        <v>0</v>
      </c>
      <c r="EE41" s="54">
        <f t="shared" si="127"/>
        <v>0</v>
      </c>
      <c r="EF41" s="54">
        <f t="shared" si="128"/>
        <v>0</v>
      </c>
      <c r="EG41" s="54">
        <f t="shared" si="129"/>
        <v>0</v>
      </c>
      <c r="EH41" s="54">
        <f t="shared" si="130"/>
        <v>0</v>
      </c>
      <c r="EI41" s="54">
        <f t="shared" si="131"/>
        <v>0</v>
      </c>
      <c r="EJ41" s="54">
        <f t="shared" si="132"/>
        <v>0</v>
      </c>
      <c r="EK41" s="54">
        <f t="shared" si="133"/>
        <v>0</v>
      </c>
      <c r="EL41" s="54">
        <f t="shared" si="134"/>
        <v>0</v>
      </c>
      <c r="EM41" s="54">
        <f t="shared" si="135"/>
        <v>0</v>
      </c>
      <c r="EN41" s="54">
        <f t="shared" si="68"/>
        <v>0</v>
      </c>
      <c r="EO41" s="54">
        <f t="shared" si="68"/>
        <v>0</v>
      </c>
      <c r="EP41" s="187"/>
      <c r="EQ41" s="187"/>
      <c r="ER41" s="187"/>
      <c r="ES41" s="187"/>
      <c r="ET41" s="187"/>
      <c r="EU41" s="187"/>
      <c r="EV41" s="187"/>
      <c r="EW41" s="187"/>
      <c r="EX41" s="187"/>
      <c r="EY41" s="187"/>
      <c r="EZ41" s="187"/>
      <c r="FA41" s="187"/>
      <c r="FB41" s="187"/>
      <c r="FC41" s="187"/>
      <c r="FD41" s="187"/>
      <c r="FE41" s="187"/>
      <c r="FF41" s="187"/>
      <c r="FG41" s="187"/>
      <c r="FH41" s="187"/>
      <c r="FI41" s="187"/>
      <c r="FJ41" s="187"/>
    </row>
    <row r="42" spans="1:166" ht="36.75" customHeight="1" x14ac:dyDescent="0.5">
      <c r="A42" s="36" t="s">
        <v>22</v>
      </c>
      <c r="B42" s="37">
        <v>46188</v>
      </c>
      <c r="C42" s="37" t="s">
        <v>19</v>
      </c>
      <c r="D42" s="38"/>
      <c r="E42" s="3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80"/>
      <c r="U42" s="331">
        <v>16</v>
      </c>
      <c r="V42" s="331">
        <v>17</v>
      </c>
      <c r="W42" s="331">
        <v>18</v>
      </c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0"/>
      <c r="AL42" s="160"/>
      <c r="AM42" s="81"/>
      <c r="AN42" s="81"/>
      <c r="AO42" s="81"/>
      <c r="AP42" s="81"/>
      <c r="AQ42" s="81"/>
      <c r="AR42" s="81"/>
      <c r="AS42" s="161"/>
      <c r="AT42" s="81"/>
      <c r="AU42" s="81"/>
      <c r="AV42" s="81"/>
      <c r="AW42" s="81"/>
      <c r="AX42" s="81"/>
      <c r="AY42" s="81"/>
      <c r="AZ42" s="81"/>
      <c r="BA42" s="81"/>
      <c r="BB42" s="160"/>
      <c r="BC42" s="81"/>
      <c r="BD42" s="81"/>
      <c r="BE42" s="81"/>
      <c r="BF42" s="81"/>
      <c r="BG42" s="81"/>
      <c r="BH42" s="81"/>
      <c r="BI42" s="81"/>
      <c r="BJ42" s="80"/>
      <c r="BK42" s="82"/>
      <c r="BL42" s="78"/>
      <c r="BM42" s="78"/>
      <c r="BN42" s="78"/>
      <c r="BO42" s="78"/>
      <c r="BP42" s="78"/>
      <c r="BQ42" s="78"/>
      <c r="BR42" s="78"/>
      <c r="BS42" s="83"/>
      <c r="BT42" s="76">
        <v>4</v>
      </c>
      <c r="BU42" s="376">
        <v>11</v>
      </c>
      <c r="BV42" s="64"/>
      <c r="BW42" s="30"/>
      <c r="BX42" s="53"/>
      <c r="BY42" s="54">
        <f t="shared" si="69"/>
        <v>0</v>
      </c>
      <c r="BZ42" s="54">
        <f t="shared" si="70"/>
        <v>0</v>
      </c>
      <c r="CA42" s="54">
        <f t="shared" si="71"/>
        <v>0</v>
      </c>
      <c r="CB42" s="54">
        <f t="shared" si="72"/>
        <v>1</v>
      </c>
      <c r="CC42" s="54">
        <f t="shared" si="73"/>
        <v>0</v>
      </c>
      <c r="CD42" s="54">
        <f t="shared" si="74"/>
        <v>0</v>
      </c>
      <c r="CE42" s="54">
        <f t="shared" si="75"/>
        <v>0</v>
      </c>
      <c r="CF42" s="54">
        <f t="shared" si="76"/>
        <v>0</v>
      </c>
      <c r="CG42" s="54">
        <f t="shared" si="77"/>
        <v>0</v>
      </c>
      <c r="CH42" s="54">
        <f t="shared" si="78"/>
        <v>0</v>
      </c>
      <c r="CI42" s="54">
        <f t="shared" si="79"/>
        <v>1</v>
      </c>
      <c r="CJ42" s="54">
        <f t="shared" si="80"/>
        <v>0</v>
      </c>
      <c r="CK42" s="54">
        <f t="shared" si="81"/>
        <v>0</v>
      </c>
      <c r="CL42" s="54">
        <f t="shared" si="82"/>
        <v>0</v>
      </c>
      <c r="CM42" s="54">
        <f t="shared" si="83"/>
        <v>0</v>
      </c>
      <c r="CN42" s="54">
        <f t="shared" si="84"/>
        <v>1</v>
      </c>
      <c r="CO42" s="54">
        <f t="shared" si="85"/>
        <v>1</v>
      </c>
      <c r="CP42" s="54">
        <f t="shared" si="86"/>
        <v>1</v>
      </c>
      <c r="CQ42" s="54">
        <f t="shared" si="87"/>
        <v>0</v>
      </c>
      <c r="CR42" s="54">
        <f t="shared" si="88"/>
        <v>0</v>
      </c>
      <c r="CS42" s="54">
        <f t="shared" si="89"/>
        <v>0</v>
      </c>
      <c r="CT42" s="54">
        <f t="shared" si="90"/>
        <v>0</v>
      </c>
      <c r="CU42" s="54">
        <f t="shared" si="91"/>
        <v>0</v>
      </c>
      <c r="CV42" s="54">
        <f t="shared" si="92"/>
        <v>0</v>
      </c>
      <c r="CW42" s="54">
        <f t="shared" si="93"/>
        <v>0</v>
      </c>
      <c r="CX42" s="54">
        <f t="shared" si="94"/>
        <v>0</v>
      </c>
      <c r="CY42" s="54">
        <f t="shared" si="95"/>
        <v>0</v>
      </c>
      <c r="CZ42" s="54">
        <f t="shared" si="96"/>
        <v>0</v>
      </c>
      <c r="DA42" s="54">
        <f t="shared" si="97"/>
        <v>0</v>
      </c>
      <c r="DB42" s="54">
        <f t="shared" si="98"/>
        <v>0</v>
      </c>
      <c r="DC42" s="54">
        <f t="shared" si="99"/>
        <v>0</v>
      </c>
      <c r="DD42" s="54">
        <f t="shared" si="100"/>
        <v>0</v>
      </c>
      <c r="DE42" s="54">
        <f t="shared" si="101"/>
        <v>0</v>
      </c>
      <c r="DF42" s="54">
        <f t="shared" si="102"/>
        <v>0</v>
      </c>
      <c r="DG42" s="54">
        <f t="shared" si="103"/>
        <v>0</v>
      </c>
      <c r="DH42" s="54">
        <f t="shared" si="104"/>
        <v>0</v>
      </c>
      <c r="DI42" s="54">
        <f t="shared" si="105"/>
        <v>0</v>
      </c>
      <c r="DJ42" s="54">
        <f t="shared" si="106"/>
        <v>0</v>
      </c>
      <c r="DK42" s="54">
        <f t="shared" si="107"/>
        <v>0</v>
      </c>
      <c r="DL42" s="54">
        <f t="shared" si="108"/>
        <v>0</v>
      </c>
      <c r="DM42" s="54">
        <f t="shared" si="109"/>
        <v>0</v>
      </c>
      <c r="DN42" s="54">
        <f t="shared" si="110"/>
        <v>0</v>
      </c>
      <c r="DO42" s="54">
        <f t="shared" si="111"/>
        <v>0</v>
      </c>
      <c r="DP42" s="54">
        <f t="shared" si="112"/>
        <v>0</v>
      </c>
      <c r="DQ42" s="54">
        <f t="shared" si="113"/>
        <v>0</v>
      </c>
      <c r="DR42" s="54">
        <f t="shared" si="114"/>
        <v>0</v>
      </c>
      <c r="DS42" s="54">
        <f t="shared" si="115"/>
        <v>0</v>
      </c>
      <c r="DT42" s="54">
        <f t="shared" si="116"/>
        <v>0</v>
      </c>
      <c r="DU42" s="54">
        <f t="shared" si="117"/>
        <v>0</v>
      </c>
      <c r="DV42" s="54">
        <f t="shared" si="118"/>
        <v>0</v>
      </c>
      <c r="DW42" s="54">
        <f t="shared" si="119"/>
        <v>0</v>
      </c>
      <c r="DX42" s="54">
        <f t="shared" si="120"/>
        <v>0</v>
      </c>
      <c r="DY42" s="54">
        <f t="shared" si="121"/>
        <v>0</v>
      </c>
      <c r="DZ42" s="54">
        <f t="shared" si="122"/>
        <v>0</v>
      </c>
      <c r="EA42" s="54">
        <f t="shared" si="123"/>
        <v>0</v>
      </c>
      <c r="EB42" s="54">
        <f t="shared" si="124"/>
        <v>0</v>
      </c>
      <c r="EC42" s="54">
        <f t="shared" si="125"/>
        <v>0</v>
      </c>
      <c r="ED42" s="54">
        <f t="shared" si="126"/>
        <v>0</v>
      </c>
      <c r="EE42" s="54">
        <f t="shared" si="127"/>
        <v>0</v>
      </c>
      <c r="EF42" s="54">
        <f t="shared" si="128"/>
        <v>0</v>
      </c>
      <c r="EG42" s="54">
        <f t="shared" si="129"/>
        <v>0</v>
      </c>
      <c r="EH42" s="54">
        <f t="shared" si="130"/>
        <v>0</v>
      </c>
      <c r="EI42" s="54">
        <f t="shared" si="131"/>
        <v>0</v>
      </c>
      <c r="EJ42" s="54">
        <f t="shared" si="132"/>
        <v>0</v>
      </c>
      <c r="EK42" s="54">
        <f t="shared" si="133"/>
        <v>0</v>
      </c>
      <c r="EL42" s="54">
        <f t="shared" si="134"/>
        <v>0</v>
      </c>
      <c r="EM42" s="54">
        <f t="shared" si="135"/>
        <v>0</v>
      </c>
      <c r="EN42" s="54">
        <f t="shared" si="68"/>
        <v>0</v>
      </c>
      <c r="EO42" s="54">
        <f t="shared" si="68"/>
        <v>0</v>
      </c>
      <c r="EP42" s="189"/>
      <c r="EQ42" s="190"/>
      <c r="ER42" s="190"/>
      <c r="ES42" s="190"/>
      <c r="ET42" s="190"/>
      <c r="EU42" s="190"/>
      <c r="EV42" s="190"/>
      <c r="EW42" s="190"/>
      <c r="EX42" s="190"/>
      <c r="EY42" s="190"/>
      <c r="EZ42" s="190"/>
      <c r="FA42" s="190"/>
      <c r="FB42" s="190"/>
      <c r="FC42" s="190"/>
      <c r="FD42" s="190"/>
      <c r="FE42" s="190"/>
      <c r="FF42" s="190"/>
      <c r="FG42" s="190"/>
      <c r="FH42" s="190"/>
      <c r="FI42" s="190"/>
      <c r="FJ42" s="190"/>
    </row>
    <row r="43" spans="1:166" s="190" customFormat="1" ht="36.75" customHeight="1" x14ac:dyDescent="0.5">
      <c r="A43" s="36"/>
      <c r="B43" s="37"/>
      <c r="C43" s="37" t="s">
        <v>21</v>
      </c>
      <c r="D43" s="38"/>
      <c r="E43" s="3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80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0"/>
      <c r="AL43" s="414"/>
      <c r="AM43" s="415"/>
      <c r="AN43" s="415"/>
      <c r="AO43" s="415"/>
      <c r="AP43" s="415"/>
      <c r="AQ43" s="415"/>
      <c r="AR43" s="415"/>
      <c r="AS43" s="415"/>
      <c r="AT43" s="414"/>
      <c r="AU43" s="415"/>
      <c r="AV43" s="415"/>
      <c r="AW43" s="415"/>
      <c r="AX43" s="415"/>
      <c r="AY43" s="415"/>
      <c r="AZ43" s="415"/>
      <c r="BA43" s="415"/>
      <c r="BB43" s="160"/>
      <c r="BC43" s="81"/>
      <c r="BD43" s="81"/>
      <c r="BE43" s="81"/>
      <c r="BF43" s="81"/>
      <c r="BG43" s="81"/>
      <c r="BH43" s="81"/>
      <c r="BI43" s="81"/>
      <c r="BJ43" s="80"/>
      <c r="BK43" s="374">
        <v>19</v>
      </c>
      <c r="BL43" s="374">
        <v>17</v>
      </c>
      <c r="BM43" s="67" t="s">
        <v>87</v>
      </c>
      <c r="BN43" s="78"/>
      <c r="BO43" s="78"/>
      <c r="BP43" s="78"/>
      <c r="BQ43" s="78"/>
      <c r="BR43" s="78"/>
      <c r="BS43" s="83"/>
      <c r="BT43" s="76">
        <v>4</v>
      </c>
      <c r="BU43" s="51">
        <v>11</v>
      </c>
      <c r="BV43" s="64"/>
      <c r="BW43" s="30"/>
      <c r="BX43" s="53"/>
      <c r="BY43" s="54">
        <f t="shared" si="69"/>
        <v>0</v>
      </c>
      <c r="BZ43" s="54">
        <f t="shared" si="70"/>
        <v>0</v>
      </c>
      <c r="CA43" s="54">
        <f t="shared" si="71"/>
        <v>0</v>
      </c>
      <c r="CB43" s="54">
        <f t="shared" si="72"/>
        <v>1</v>
      </c>
      <c r="CC43" s="54">
        <f t="shared" si="73"/>
        <v>0</v>
      </c>
      <c r="CD43" s="54">
        <f t="shared" si="74"/>
        <v>0</v>
      </c>
      <c r="CE43" s="54">
        <f t="shared" si="75"/>
        <v>0</v>
      </c>
      <c r="CF43" s="54">
        <f t="shared" si="76"/>
        <v>0</v>
      </c>
      <c r="CG43" s="54">
        <f t="shared" si="77"/>
        <v>0</v>
      </c>
      <c r="CH43" s="54">
        <f t="shared" si="78"/>
        <v>0</v>
      </c>
      <c r="CI43" s="54">
        <f t="shared" si="79"/>
        <v>1</v>
      </c>
      <c r="CJ43" s="54">
        <f t="shared" si="80"/>
        <v>0</v>
      </c>
      <c r="CK43" s="54">
        <f t="shared" si="81"/>
        <v>0</v>
      </c>
      <c r="CL43" s="54">
        <f t="shared" si="82"/>
        <v>0</v>
      </c>
      <c r="CM43" s="54">
        <f t="shared" si="83"/>
        <v>0</v>
      </c>
      <c r="CN43" s="54">
        <f t="shared" si="84"/>
        <v>0</v>
      </c>
      <c r="CO43" s="54">
        <f t="shared" si="85"/>
        <v>1</v>
      </c>
      <c r="CP43" s="54">
        <f t="shared" si="86"/>
        <v>0</v>
      </c>
      <c r="CQ43" s="54">
        <f t="shared" si="87"/>
        <v>1</v>
      </c>
      <c r="CR43" s="54">
        <f t="shared" si="88"/>
        <v>0</v>
      </c>
      <c r="CS43" s="54">
        <f t="shared" si="89"/>
        <v>0</v>
      </c>
      <c r="CT43" s="54">
        <f t="shared" si="90"/>
        <v>0</v>
      </c>
      <c r="CU43" s="54">
        <f t="shared" si="91"/>
        <v>0</v>
      </c>
      <c r="CV43" s="54">
        <f t="shared" si="92"/>
        <v>0</v>
      </c>
      <c r="CW43" s="54">
        <f t="shared" si="93"/>
        <v>0</v>
      </c>
      <c r="CX43" s="54">
        <f t="shared" si="94"/>
        <v>0</v>
      </c>
      <c r="CY43" s="54">
        <f t="shared" si="95"/>
        <v>0</v>
      </c>
      <c r="CZ43" s="54">
        <f t="shared" si="96"/>
        <v>0</v>
      </c>
      <c r="DA43" s="54">
        <f t="shared" si="97"/>
        <v>0</v>
      </c>
      <c r="DB43" s="54">
        <f t="shared" si="98"/>
        <v>0</v>
      </c>
      <c r="DC43" s="54">
        <f t="shared" si="99"/>
        <v>0</v>
      </c>
      <c r="DD43" s="54">
        <f t="shared" si="100"/>
        <v>0</v>
      </c>
      <c r="DE43" s="54">
        <f t="shared" si="101"/>
        <v>0</v>
      </c>
      <c r="DF43" s="54">
        <f t="shared" si="102"/>
        <v>0</v>
      </c>
      <c r="DG43" s="54">
        <f t="shared" si="103"/>
        <v>0</v>
      </c>
      <c r="DH43" s="54">
        <f t="shared" si="104"/>
        <v>0</v>
      </c>
      <c r="DI43" s="54">
        <f t="shared" si="105"/>
        <v>0</v>
      </c>
      <c r="DJ43" s="54">
        <f t="shared" si="106"/>
        <v>0</v>
      </c>
      <c r="DK43" s="54">
        <f t="shared" si="107"/>
        <v>0</v>
      </c>
      <c r="DL43" s="54">
        <f t="shared" si="108"/>
        <v>0</v>
      </c>
      <c r="DM43" s="54">
        <f t="shared" si="109"/>
        <v>0</v>
      </c>
      <c r="DN43" s="54">
        <f t="shared" si="110"/>
        <v>0</v>
      </c>
      <c r="DO43" s="54">
        <f t="shared" si="111"/>
        <v>0</v>
      </c>
      <c r="DP43" s="54">
        <f t="shared" si="112"/>
        <v>0</v>
      </c>
      <c r="DQ43" s="54">
        <f t="shared" si="113"/>
        <v>0</v>
      </c>
      <c r="DR43" s="54">
        <f t="shared" si="114"/>
        <v>0</v>
      </c>
      <c r="DS43" s="54">
        <f t="shared" si="115"/>
        <v>0</v>
      </c>
      <c r="DT43" s="54">
        <f t="shared" si="116"/>
        <v>0</v>
      </c>
      <c r="DU43" s="54">
        <f t="shared" si="117"/>
        <v>0</v>
      </c>
      <c r="DV43" s="54">
        <f t="shared" si="118"/>
        <v>0</v>
      </c>
      <c r="DW43" s="54">
        <f t="shared" si="119"/>
        <v>0</v>
      </c>
      <c r="DX43" s="54">
        <f t="shared" si="120"/>
        <v>0</v>
      </c>
      <c r="DY43" s="54">
        <f t="shared" si="121"/>
        <v>0</v>
      </c>
      <c r="DZ43" s="54">
        <f t="shared" si="122"/>
        <v>0</v>
      </c>
      <c r="EA43" s="54">
        <f t="shared" si="123"/>
        <v>0</v>
      </c>
      <c r="EB43" s="54">
        <f t="shared" si="124"/>
        <v>0</v>
      </c>
      <c r="EC43" s="54">
        <f t="shared" si="125"/>
        <v>0</v>
      </c>
      <c r="ED43" s="54">
        <f t="shared" si="126"/>
        <v>0</v>
      </c>
      <c r="EE43" s="54">
        <f t="shared" si="127"/>
        <v>0</v>
      </c>
      <c r="EF43" s="54">
        <f t="shared" si="128"/>
        <v>0</v>
      </c>
      <c r="EG43" s="54">
        <f t="shared" si="129"/>
        <v>0</v>
      </c>
      <c r="EH43" s="54">
        <f t="shared" si="130"/>
        <v>0</v>
      </c>
      <c r="EI43" s="54">
        <f t="shared" si="131"/>
        <v>0</v>
      </c>
      <c r="EJ43" s="54">
        <f t="shared" si="132"/>
        <v>0</v>
      </c>
      <c r="EK43" s="54">
        <f t="shared" si="133"/>
        <v>0</v>
      </c>
      <c r="EL43" s="54">
        <f t="shared" si="134"/>
        <v>0</v>
      </c>
      <c r="EM43" s="54">
        <f t="shared" si="135"/>
        <v>0</v>
      </c>
      <c r="EN43" s="54">
        <f t="shared" si="68"/>
        <v>0</v>
      </c>
      <c r="EO43" s="54">
        <f t="shared" si="68"/>
        <v>0</v>
      </c>
      <c r="EP43" s="189"/>
    </row>
    <row r="44" spans="1:166" s="86" customFormat="1" ht="136.94999999999999" customHeight="1" x14ac:dyDescent="0.5">
      <c r="A44" s="36" t="s">
        <v>23</v>
      </c>
      <c r="B44" s="37">
        <v>46189</v>
      </c>
      <c r="C44" s="37" t="s">
        <v>19</v>
      </c>
      <c r="D44" s="84"/>
      <c r="E44" s="85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80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0"/>
      <c r="AL44" s="302">
        <v>1</v>
      </c>
      <c r="AM44" s="303">
        <v>10</v>
      </c>
      <c r="AN44" s="303">
        <v>4</v>
      </c>
      <c r="AO44" s="303">
        <v>2</v>
      </c>
      <c r="AP44" s="303">
        <v>3</v>
      </c>
      <c r="AQ44" s="303"/>
      <c r="AR44" s="303"/>
      <c r="AS44" s="304"/>
      <c r="AT44" s="383">
        <v>5</v>
      </c>
      <c r="AU44" s="383">
        <v>6</v>
      </c>
      <c r="AV44" s="383">
        <v>7</v>
      </c>
      <c r="AW44" s="383">
        <v>8</v>
      </c>
      <c r="AX44" s="383">
        <v>9</v>
      </c>
      <c r="AY44" s="383">
        <v>12</v>
      </c>
      <c r="AZ44" s="383"/>
      <c r="BA44" s="383"/>
      <c r="BB44" s="416" t="s">
        <v>35</v>
      </c>
      <c r="BC44" s="417"/>
      <c r="BD44" s="417"/>
      <c r="BE44" s="417"/>
      <c r="BF44" s="417"/>
      <c r="BG44" s="417"/>
      <c r="BH44" s="417"/>
      <c r="BI44" s="418"/>
      <c r="BJ44" s="80"/>
      <c r="BK44" s="82"/>
      <c r="BL44" s="78"/>
      <c r="BM44" s="78"/>
      <c r="BN44" s="78"/>
      <c r="BO44" s="78"/>
      <c r="BP44" s="78"/>
      <c r="BQ44" s="78"/>
      <c r="BR44" s="78"/>
      <c r="BS44" s="83"/>
      <c r="BT44" s="63"/>
      <c r="BU44" s="51">
        <v>11</v>
      </c>
      <c r="BV44" s="64"/>
      <c r="BW44" s="66"/>
      <c r="BX44" s="53"/>
      <c r="BY44" s="54">
        <f t="shared" si="69"/>
        <v>1</v>
      </c>
      <c r="BZ44" s="54">
        <f t="shared" si="70"/>
        <v>1</v>
      </c>
      <c r="CA44" s="54">
        <f t="shared" si="71"/>
        <v>1</v>
      </c>
      <c r="CB44" s="54">
        <f t="shared" si="72"/>
        <v>1</v>
      </c>
      <c r="CC44" s="54">
        <f t="shared" si="73"/>
        <v>1</v>
      </c>
      <c r="CD44" s="54">
        <f t="shared" si="74"/>
        <v>1</v>
      </c>
      <c r="CE44" s="54">
        <f t="shared" si="75"/>
        <v>1</v>
      </c>
      <c r="CF44" s="54">
        <f t="shared" si="76"/>
        <v>1</v>
      </c>
      <c r="CG44" s="54">
        <f t="shared" si="77"/>
        <v>1</v>
      </c>
      <c r="CH44" s="54">
        <f t="shared" si="78"/>
        <v>1</v>
      </c>
      <c r="CI44" s="54">
        <f t="shared" si="79"/>
        <v>1</v>
      </c>
      <c r="CJ44" s="54">
        <f t="shared" si="80"/>
        <v>1</v>
      </c>
      <c r="CK44" s="54">
        <f t="shared" si="81"/>
        <v>0</v>
      </c>
      <c r="CL44" s="54">
        <f t="shared" si="82"/>
        <v>0</v>
      </c>
      <c r="CM44" s="54">
        <f t="shared" si="83"/>
        <v>0</v>
      </c>
      <c r="CN44" s="54">
        <f t="shared" si="84"/>
        <v>0</v>
      </c>
      <c r="CO44" s="54">
        <f t="shared" si="85"/>
        <v>0</v>
      </c>
      <c r="CP44" s="54">
        <f t="shared" si="86"/>
        <v>0</v>
      </c>
      <c r="CQ44" s="54">
        <f t="shared" si="87"/>
        <v>0</v>
      </c>
      <c r="CR44" s="54">
        <f t="shared" si="88"/>
        <v>0</v>
      </c>
      <c r="CS44" s="54">
        <f t="shared" si="89"/>
        <v>0</v>
      </c>
      <c r="CT44" s="54">
        <f t="shared" si="90"/>
        <v>0</v>
      </c>
      <c r="CU44" s="54">
        <f t="shared" si="91"/>
        <v>0</v>
      </c>
      <c r="CV44" s="54">
        <f t="shared" si="92"/>
        <v>0</v>
      </c>
      <c r="CW44" s="54">
        <f t="shared" si="93"/>
        <v>0</v>
      </c>
      <c r="CX44" s="54">
        <f t="shared" si="94"/>
        <v>0</v>
      </c>
      <c r="CY44" s="54">
        <f t="shared" si="95"/>
        <v>0</v>
      </c>
      <c r="CZ44" s="54">
        <f t="shared" si="96"/>
        <v>0</v>
      </c>
      <c r="DA44" s="54">
        <f t="shared" si="97"/>
        <v>0</v>
      </c>
      <c r="DB44" s="54">
        <f t="shared" si="98"/>
        <v>0</v>
      </c>
      <c r="DC44" s="54">
        <f t="shared" si="99"/>
        <v>0</v>
      </c>
      <c r="DD44" s="54">
        <f t="shared" si="100"/>
        <v>0</v>
      </c>
      <c r="DE44" s="54">
        <f t="shared" si="101"/>
        <v>0</v>
      </c>
      <c r="DF44" s="54">
        <f t="shared" si="102"/>
        <v>0</v>
      </c>
      <c r="DG44" s="54">
        <f t="shared" si="103"/>
        <v>0</v>
      </c>
      <c r="DH44" s="54">
        <f t="shared" si="104"/>
        <v>0</v>
      </c>
      <c r="DI44" s="54">
        <f t="shared" si="105"/>
        <v>0</v>
      </c>
      <c r="DJ44" s="54">
        <f t="shared" si="106"/>
        <v>0</v>
      </c>
      <c r="DK44" s="54">
        <f t="shared" si="107"/>
        <v>0</v>
      </c>
      <c r="DL44" s="54">
        <f t="shared" si="108"/>
        <v>0</v>
      </c>
      <c r="DM44" s="54">
        <f t="shared" si="109"/>
        <v>0</v>
      </c>
      <c r="DN44" s="54">
        <f t="shared" si="110"/>
        <v>0</v>
      </c>
      <c r="DO44" s="54">
        <f t="shared" si="111"/>
        <v>0</v>
      </c>
      <c r="DP44" s="54">
        <f t="shared" si="112"/>
        <v>0</v>
      </c>
      <c r="DQ44" s="54">
        <f t="shared" si="113"/>
        <v>0</v>
      </c>
      <c r="DR44" s="54">
        <f t="shared" si="114"/>
        <v>0</v>
      </c>
      <c r="DS44" s="54">
        <f t="shared" si="115"/>
        <v>0</v>
      </c>
      <c r="DT44" s="54">
        <f t="shared" si="116"/>
        <v>0</v>
      </c>
      <c r="DU44" s="54">
        <f t="shared" si="117"/>
        <v>0</v>
      </c>
      <c r="DV44" s="54">
        <f t="shared" si="118"/>
        <v>0</v>
      </c>
      <c r="DW44" s="54">
        <f t="shared" si="119"/>
        <v>0</v>
      </c>
      <c r="DX44" s="54">
        <f t="shared" si="120"/>
        <v>0</v>
      </c>
      <c r="DY44" s="54">
        <f t="shared" si="121"/>
        <v>0</v>
      </c>
      <c r="DZ44" s="54">
        <f t="shared" si="122"/>
        <v>0</v>
      </c>
      <c r="EA44" s="54">
        <f t="shared" si="123"/>
        <v>0</v>
      </c>
      <c r="EB44" s="54">
        <f t="shared" si="124"/>
        <v>0</v>
      </c>
      <c r="EC44" s="54">
        <f t="shared" si="125"/>
        <v>0</v>
      </c>
      <c r="ED44" s="54">
        <f t="shared" si="126"/>
        <v>0</v>
      </c>
      <c r="EE44" s="54">
        <f t="shared" si="127"/>
        <v>0</v>
      </c>
      <c r="EF44" s="54">
        <f t="shared" si="128"/>
        <v>0</v>
      </c>
      <c r="EG44" s="54">
        <f t="shared" si="129"/>
        <v>0</v>
      </c>
      <c r="EH44" s="54">
        <f t="shared" si="130"/>
        <v>0</v>
      </c>
      <c r="EI44" s="54">
        <f t="shared" si="131"/>
        <v>0</v>
      </c>
      <c r="EJ44" s="54">
        <f t="shared" si="132"/>
        <v>0</v>
      </c>
      <c r="EK44" s="54">
        <f t="shared" si="133"/>
        <v>0</v>
      </c>
      <c r="EL44" s="54">
        <f t="shared" si="134"/>
        <v>0</v>
      </c>
      <c r="EM44" s="54">
        <f t="shared" si="135"/>
        <v>0</v>
      </c>
      <c r="EN44" s="54">
        <f t="shared" si="68"/>
        <v>0</v>
      </c>
      <c r="EO44" s="54">
        <f t="shared" si="68"/>
        <v>0</v>
      </c>
      <c r="EP44" s="193"/>
      <c r="EQ44" s="193"/>
      <c r="ER44" s="193"/>
      <c r="ES44" s="193"/>
      <c r="ET44" s="193"/>
      <c r="EU44" s="193"/>
      <c r="EV44" s="193"/>
      <c r="EW44" s="193"/>
      <c r="EX44" s="193"/>
      <c r="EY44" s="193"/>
      <c r="EZ44" s="193"/>
      <c r="FA44" s="193"/>
      <c r="FB44" s="193"/>
      <c r="FC44" s="193"/>
      <c r="FD44" s="193"/>
      <c r="FE44" s="193"/>
      <c r="FF44" s="193"/>
      <c r="FG44" s="193"/>
      <c r="FH44" s="193"/>
      <c r="FI44" s="193"/>
      <c r="FJ44" s="193"/>
    </row>
    <row r="45" spans="1:166" s="193" customFormat="1" ht="39" x14ac:dyDescent="0.5">
      <c r="A45" s="36"/>
      <c r="B45" s="37"/>
      <c r="C45" s="37" t="s">
        <v>21</v>
      </c>
      <c r="D45" s="84"/>
      <c r="E45" s="85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80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0"/>
      <c r="AL45" s="305">
        <v>14</v>
      </c>
      <c r="AM45" s="306">
        <v>15</v>
      </c>
      <c r="AN45" s="306">
        <v>16</v>
      </c>
      <c r="AO45" s="306">
        <v>17</v>
      </c>
      <c r="AP45" s="306">
        <v>18</v>
      </c>
      <c r="AQ45" s="306">
        <v>19</v>
      </c>
      <c r="AR45" s="306"/>
      <c r="AS45" s="307"/>
      <c r="AT45" s="384">
        <v>20</v>
      </c>
      <c r="AU45" s="384">
        <v>21</v>
      </c>
      <c r="AV45" s="384">
        <v>22</v>
      </c>
      <c r="AW45" s="384">
        <v>11</v>
      </c>
      <c r="AX45" s="384">
        <v>13</v>
      </c>
      <c r="AY45" s="384"/>
      <c r="AZ45" s="384"/>
      <c r="BA45" s="384"/>
      <c r="BB45" s="416" t="s">
        <v>36</v>
      </c>
      <c r="BC45" s="417"/>
      <c r="BD45" s="417"/>
      <c r="BE45" s="417"/>
      <c r="BF45" s="417"/>
      <c r="BG45" s="417"/>
      <c r="BH45" s="417"/>
      <c r="BI45" s="418"/>
      <c r="BJ45" s="80"/>
      <c r="BK45" s="82"/>
      <c r="BL45" s="78"/>
      <c r="BM45" s="78"/>
      <c r="BN45" s="78"/>
      <c r="BO45" s="78"/>
      <c r="BP45" s="78"/>
      <c r="BQ45" s="78"/>
      <c r="BR45" s="78"/>
      <c r="BS45" s="83"/>
      <c r="BT45" s="190"/>
      <c r="BU45" s="51"/>
      <c r="BV45" s="64"/>
      <c r="BW45" s="66"/>
      <c r="BX45" s="53"/>
      <c r="BY45" s="54">
        <f t="shared" si="69"/>
        <v>0</v>
      </c>
      <c r="BZ45" s="54">
        <f t="shared" si="70"/>
        <v>0</v>
      </c>
      <c r="CA45" s="54">
        <f t="shared" si="71"/>
        <v>0</v>
      </c>
      <c r="CB45" s="54">
        <f t="shared" si="72"/>
        <v>0</v>
      </c>
      <c r="CC45" s="54">
        <f t="shared" si="73"/>
        <v>0</v>
      </c>
      <c r="CD45" s="54">
        <f t="shared" si="74"/>
        <v>0</v>
      </c>
      <c r="CE45" s="54">
        <f t="shared" si="75"/>
        <v>0</v>
      </c>
      <c r="CF45" s="54">
        <f t="shared" si="76"/>
        <v>0</v>
      </c>
      <c r="CG45" s="54">
        <f t="shared" si="77"/>
        <v>0</v>
      </c>
      <c r="CH45" s="54">
        <f t="shared" si="78"/>
        <v>0</v>
      </c>
      <c r="CI45" s="54">
        <f t="shared" si="79"/>
        <v>1</v>
      </c>
      <c r="CJ45" s="54">
        <f t="shared" si="80"/>
        <v>0</v>
      </c>
      <c r="CK45" s="54">
        <f t="shared" si="81"/>
        <v>1</v>
      </c>
      <c r="CL45" s="54">
        <f t="shared" si="82"/>
        <v>1</v>
      </c>
      <c r="CM45" s="54">
        <f t="shared" si="83"/>
        <v>1</v>
      </c>
      <c r="CN45" s="54">
        <f t="shared" si="84"/>
        <v>1</v>
      </c>
      <c r="CO45" s="54">
        <f t="shared" si="85"/>
        <v>1</v>
      </c>
      <c r="CP45" s="54">
        <f t="shared" si="86"/>
        <v>1</v>
      </c>
      <c r="CQ45" s="54">
        <f t="shared" si="87"/>
        <v>1</v>
      </c>
      <c r="CR45" s="54">
        <f t="shared" si="88"/>
        <v>1</v>
      </c>
      <c r="CS45" s="54">
        <f t="shared" si="89"/>
        <v>1</v>
      </c>
      <c r="CT45" s="54">
        <f t="shared" si="90"/>
        <v>1</v>
      </c>
      <c r="CU45" s="54">
        <f t="shared" si="91"/>
        <v>0</v>
      </c>
      <c r="CV45" s="54">
        <f t="shared" si="92"/>
        <v>0</v>
      </c>
      <c r="CW45" s="54">
        <f t="shared" si="93"/>
        <v>0</v>
      </c>
      <c r="CX45" s="54">
        <f t="shared" si="94"/>
        <v>0</v>
      </c>
      <c r="CY45" s="54">
        <f t="shared" si="95"/>
        <v>0</v>
      </c>
      <c r="CZ45" s="54">
        <f t="shared" si="96"/>
        <v>0</v>
      </c>
      <c r="DA45" s="54">
        <f t="shared" si="97"/>
        <v>0</v>
      </c>
      <c r="DB45" s="54">
        <f t="shared" si="98"/>
        <v>0</v>
      </c>
      <c r="DC45" s="54">
        <f t="shared" si="99"/>
        <v>0</v>
      </c>
      <c r="DD45" s="54">
        <f t="shared" si="100"/>
        <v>0</v>
      </c>
      <c r="DE45" s="54">
        <f t="shared" si="101"/>
        <v>0</v>
      </c>
      <c r="DF45" s="54">
        <f t="shared" si="102"/>
        <v>0</v>
      </c>
      <c r="DG45" s="54">
        <f t="shared" si="103"/>
        <v>0</v>
      </c>
      <c r="DH45" s="54">
        <f t="shared" si="104"/>
        <v>0</v>
      </c>
      <c r="DI45" s="54">
        <f t="shared" si="105"/>
        <v>0</v>
      </c>
      <c r="DJ45" s="54">
        <f t="shared" si="106"/>
        <v>0</v>
      </c>
      <c r="DK45" s="54">
        <f t="shared" si="107"/>
        <v>0</v>
      </c>
      <c r="DL45" s="54">
        <f t="shared" si="108"/>
        <v>0</v>
      </c>
      <c r="DM45" s="54">
        <f t="shared" si="109"/>
        <v>0</v>
      </c>
      <c r="DN45" s="54">
        <f t="shared" si="110"/>
        <v>0</v>
      </c>
      <c r="DO45" s="54">
        <f t="shared" si="111"/>
        <v>0</v>
      </c>
      <c r="DP45" s="54">
        <f t="shared" si="112"/>
        <v>0</v>
      </c>
      <c r="DQ45" s="54">
        <f t="shared" si="113"/>
        <v>0</v>
      </c>
      <c r="DR45" s="54">
        <f t="shared" si="114"/>
        <v>0</v>
      </c>
      <c r="DS45" s="54">
        <f t="shared" si="115"/>
        <v>0</v>
      </c>
      <c r="DT45" s="54">
        <f t="shared" si="116"/>
        <v>0</v>
      </c>
      <c r="DU45" s="54">
        <f t="shared" si="117"/>
        <v>0</v>
      </c>
      <c r="DV45" s="54">
        <f t="shared" si="118"/>
        <v>0</v>
      </c>
      <c r="DW45" s="54">
        <f t="shared" si="119"/>
        <v>0</v>
      </c>
      <c r="DX45" s="54">
        <f t="shared" si="120"/>
        <v>0</v>
      </c>
      <c r="DY45" s="54">
        <f t="shared" si="121"/>
        <v>0</v>
      </c>
      <c r="DZ45" s="54">
        <f t="shared" si="122"/>
        <v>0</v>
      </c>
      <c r="EA45" s="54">
        <f t="shared" si="123"/>
        <v>0</v>
      </c>
      <c r="EB45" s="54">
        <f t="shared" si="124"/>
        <v>0</v>
      </c>
      <c r="EC45" s="54">
        <f t="shared" si="125"/>
        <v>0</v>
      </c>
      <c r="ED45" s="54">
        <f t="shared" si="126"/>
        <v>0</v>
      </c>
      <c r="EE45" s="54">
        <f t="shared" si="127"/>
        <v>0</v>
      </c>
      <c r="EF45" s="54">
        <f t="shared" si="128"/>
        <v>0</v>
      </c>
      <c r="EG45" s="54">
        <f t="shared" si="129"/>
        <v>0</v>
      </c>
      <c r="EH45" s="54">
        <f t="shared" si="130"/>
        <v>0</v>
      </c>
      <c r="EI45" s="54">
        <f t="shared" si="131"/>
        <v>0</v>
      </c>
      <c r="EJ45" s="54">
        <f t="shared" si="132"/>
        <v>0</v>
      </c>
      <c r="EK45" s="54">
        <f t="shared" si="133"/>
        <v>0</v>
      </c>
      <c r="EL45" s="54">
        <f t="shared" si="134"/>
        <v>0</v>
      </c>
      <c r="EM45" s="54">
        <f t="shared" si="135"/>
        <v>0</v>
      </c>
      <c r="EN45" s="54">
        <f t="shared" si="68"/>
        <v>0</v>
      </c>
      <c r="EO45" s="54">
        <f t="shared" si="68"/>
        <v>0</v>
      </c>
    </row>
    <row r="46" spans="1:166" ht="25.8" x14ac:dyDescent="0.5">
      <c r="A46" s="36" t="s">
        <v>24</v>
      </c>
      <c r="B46" s="37">
        <v>46190</v>
      </c>
      <c r="C46" s="37" t="s">
        <v>19</v>
      </c>
      <c r="D46" s="38"/>
      <c r="E46" s="39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8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8"/>
      <c r="AL46" s="162"/>
      <c r="AM46" s="89"/>
      <c r="AN46" s="89"/>
      <c r="AO46" s="89"/>
      <c r="AP46" s="89"/>
      <c r="AQ46" s="89"/>
      <c r="AR46" s="89"/>
      <c r="AS46" s="163"/>
      <c r="AT46" s="89"/>
      <c r="AU46" s="89"/>
      <c r="AV46" s="89"/>
      <c r="AW46" s="89"/>
      <c r="AX46" s="89"/>
      <c r="AY46" s="89"/>
      <c r="AZ46" s="89"/>
      <c r="BA46" s="89"/>
      <c r="BB46" s="162"/>
      <c r="BC46" s="89"/>
      <c r="BD46" s="89"/>
      <c r="BE46" s="89"/>
      <c r="BF46" s="89"/>
      <c r="BG46" s="89"/>
      <c r="BH46" s="89"/>
      <c r="BI46" s="89"/>
      <c r="BJ46" s="88"/>
      <c r="BK46" s="90"/>
      <c r="BL46" s="64"/>
      <c r="BM46" s="64"/>
      <c r="BN46" s="64"/>
      <c r="BO46" s="64"/>
      <c r="BP46" s="64"/>
      <c r="BQ46" s="64"/>
      <c r="BR46" s="64"/>
      <c r="BS46" s="91"/>
      <c r="BT46" s="378" t="s">
        <v>37</v>
      </c>
      <c r="BU46" s="51">
        <v>12</v>
      </c>
      <c r="BV46" s="64"/>
      <c r="BW46" s="30"/>
      <c r="BX46" s="53"/>
      <c r="BY46" s="54">
        <f t="shared" si="69"/>
        <v>0</v>
      </c>
      <c r="BZ46" s="54">
        <f t="shared" si="70"/>
        <v>0</v>
      </c>
      <c r="CA46" s="54">
        <f t="shared" si="71"/>
        <v>0</v>
      </c>
      <c r="CB46" s="54">
        <f t="shared" si="72"/>
        <v>0</v>
      </c>
      <c r="CC46" s="54">
        <f t="shared" si="73"/>
        <v>0</v>
      </c>
      <c r="CD46" s="54">
        <f t="shared" si="74"/>
        <v>0</v>
      </c>
      <c r="CE46" s="54">
        <f t="shared" si="75"/>
        <v>0</v>
      </c>
      <c r="CF46" s="54">
        <f t="shared" si="76"/>
        <v>0</v>
      </c>
      <c r="CG46" s="54">
        <f t="shared" si="77"/>
        <v>0</v>
      </c>
      <c r="CH46" s="54">
        <f t="shared" si="78"/>
        <v>0</v>
      </c>
      <c r="CI46" s="54">
        <f t="shared" si="79"/>
        <v>0</v>
      </c>
      <c r="CJ46" s="54">
        <f t="shared" si="80"/>
        <v>1</v>
      </c>
      <c r="CK46" s="54">
        <f t="shared" si="81"/>
        <v>0</v>
      </c>
      <c r="CL46" s="54">
        <f t="shared" si="82"/>
        <v>0</v>
      </c>
      <c r="CM46" s="54">
        <f t="shared" si="83"/>
        <v>0</v>
      </c>
      <c r="CN46" s="54">
        <f t="shared" si="84"/>
        <v>0</v>
      </c>
      <c r="CO46" s="54">
        <f t="shared" si="85"/>
        <v>0</v>
      </c>
      <c r="CP46" s="54">
        <f t="shared" si="86"/>
        <v>0</v>
      </c>
      <c r="CQ46" s="54">
        <f t="shared" si="87"/>
        <v>0</v>
      </c>
      <c r="CR46" s="54">
        <f t="shared" si="88"/>
        <v>0</v>
      </c>
      <c r="CS46" s="54">
        <f t="shared" si="89"/>
        <v>0</v>
      </c>
      <c r="CT46" s="54">
        <f t="shared" si="90"/>
        <v>0</v>
      </c>
      <c r="CU46" s="54">
        <f t="shared" si="91"/>
        <v>0</v>
      </c>
      <c r="CV46" s="54">
        <f t="shared" si="92"/>
        <v>0</v>
      </c>
      <c r="CW46" s="54">
        <f t="shared" si="93"/>
        <v>0</v>
      </c>
      <c r="CX46" s="54">
        <f t="shared" si="94"/>
        <v>0</v>
      </c>
      <c r="CY46" s="54">
        <f t="shared" si="95"/>
        <v>0</v>
      </c>
      <c r="CZ46" s="54">
        <f t="shared" si="96"/>
        <v>0</v>
      </c>
      <c r="DA46" s="54">
        <f t="shared" si="97"/>
        <v>0</v>
      </c>
      <c r="DB46" s="54">
        <f t="shared" si="98"/>
        <v>0</v>
      </c>
      <c r="DC46" s="54">
        <f t="shared" si="99"/>
        <v>0</v>
      </c>
      <c r="DD46" s="54">
        <f t="shared" si="100"/>
        <v>0</v>
      </c>
      <c r="DE46" s="54">
        <f t="shared" si="101"/>
        <v>0</v>
      </c>
      <c r="DF46" s="54">
        <f t="shared" si="102"/>
        <v>0</v>
      </c>
      <c r="DG46" s="54">
        <f t="shared" si="103"/>
        <v>0</v>
      </c>
      <c r="DH46" s="54">
        <f t="shared" si="104"/>
        <v>0</v>
      </c>
      <c r="DI46" s="54">
        <f t="shared" si="105"/>
        <v>0</v>
      </c>
      <c r="DJ46" s="54">
        <f t="shared" si="106"/>
        <v>0</v>
      </c>
      <c r="DK46" s="54">
        <f t="shared" si="107"/>
        <v>0</v>
      </c>
      <c r="DL46" s="54">
        <f t="shared" si="108"/>
        <v>0</v>
      </c>
      <c r="DM46" s="54">
        <f t="shared" si="109"/>
        <v>0</v>
      </c>
      <c r="DN46" s="54">
        <f t="shared" si="110"/>
        <v>0</v>
      </c>
      <c r="DO46" s="54">
        <f t="shared" si="111"/>
        <v>0</v>
      </c>
      <c r="DP46" s="54">
        <f t="shared" si="112"/>
        <v>0</v>
      </c>
      <c r="DQ46" s="54">
        <f t="shared" si="113"/>
        <v>0</v>
      </c>
      <c r="DR46" s="54">
        <f t="shared" si="114"/>
        <v>0</v>
      </c>
      <c r="DS46" s="54">
        <f t="shared" si="115"/>
        <v>0</v>
      </c>
      <c r="DT46" s="54">
        <f t="shared" si="116"/>
        <v>0</v>
      </c>
      <c r="DU46" s="54">
        <f t="shared" si="117"/>
        <v>0</v>
      </c>
      <c r="DV46" s="54">
        <f t="shared" si="118"/>
        <v>0</v>
      </c>
      <c r="DW46" s="54">
        <f t="shared" si="119"/>
        <v>0</v>
      </c>
      <c r="DX46" s="54">
        <f t="shared" si="120"/>
        <v>0</v>
      </c>
      <c r="DY46" s="54">
        <f t="shared" si="121"/>
        <v>0</v>
      </c>
      <c r="DZ46" s="54">
        <f t="shared" si="122"/>
        <v>0</v>
      </c>
      <c r="EA46" s="54">
        <f t="shared" si="123"/>
        <v>0</v>
      </c>
      <c r="EB46" s="54">
        <f t="shared" si="124"/>
        <v>0</v>
      </c>
      <c r="EC46" s="54">
        <f t="shared" si="125"/>
        <v>0</v>
      </c>
      <c r="ED46" s="54">
        <f t="shared" si="126"/>
        <v>0</v>
      </c>
      <c r="EE46" s="54">
        <f t="shared" si="127"/>
        <v>0</v>
      </c>
      <c r="EF46" s="54">
        <f t="shared" si="128"/>
        <v>0</v>
      </c>
      <c r="EG46" s="54">
        <f t="shared" si="129"/>
        <v>0</v>
      </c>
      <c r="EH46" s="54">
        <f t="shared" si="130"/>
        <v>0</v>
      </c>
      <c r="EI46" s="54">
        <f t="shared" si="131"/>
        <v>0</v>
      </c>
      <c r="EJ46" s="54">
        <f t="shared" si="132"/>
        <v>0</v>
      </c>
      <c r="EK46" s="54">
        <f t="shared" si="133"/>
        <v>0</v>
      </c>
      <c r="EL46" s="54">
        <f t="shared" si="134"/>
        <v>0</v>
      </c>
      <c r="EM46" s="54">
        <f t="shared" si="135"/>
        <v>0</v>
      </c>
      <c r="EN46" s="54">
        <f t="shared" si="68"/>
        <v>0</v>
      </c>
      <c r="EO46" s="54">
        <f t="shared" si="68"/>
        <v>0</v>
      </c>
      <c r="EP46" s="189"/>
      <c r="EQ46" s="190"/>
      <c r="ER46" s="190"/>
      <c r="ES46" s="190"/>
      <c r="ET46" s="190"/>
      <c r="EU46" s="190"/>
      <c r="EV46" s="190"/>
      <c r="EW46" s="190"/>
      <c r="EX46" s="190"/>
      <c r="EY46" s="190"/>
      <c r="EZ46" s="190"/>
      <c r="FA46" s="190"/>
      <c r="FB46" s="190"/>
      <c r="FC46" s="190"/>
      <c r="FD46" s="190"/>
      <c r="FE46" s="190"/>
      <c r="FF46" s="190"/>
      <c r="FG46" s="190"/>
      <c r="FH46" s="190"/>
      <c r="FI46" s="190"/>
      <c r="FJ46" s="190"/>
    </row>
    <row r="47" spans="1:166" s="190" customFormat="1" ht="25.8" x14ac:dyDescent="0.5">
      <c r="A47" s="36"/>
      <c r="B47" s="37"/>
      <c r="C47" s="37" t="s">
        <v>21</v>
      </c>
      <c r="D47" s="38"/>
      <c r="E47" s="39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8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8"/>
      <c r="AL47" s="162"/>
      <c r="AM47" s="89"/>
      <c r="AN47" s="89"/>
      <c r="AO47" s="89"/>
      <c r="AP47" s="89"/>
      <c r="AQ47" s="89"/>
      <c r="AR47" s="89"/>
      <c r="AS47" s="163"/>
      <c r="AT47" s="89"/>
      <c r="AU47" s="89"/>
      <c r="AV47" s="89"/>
      <c r="AW47" s="89"/>
      <c r="AX47" s="89"/>
      <c r="AY47" s="89"/>
      <c r="AZ47" s="89"/>
      <c r="BA47" s="89"/>
      <c r="BB47" s="162"/>
      <c r="BC47" s="89"/>
      <c r="BD47" s="89"/>
      <c r="BE47" s="89"/>
      <c r="BF47" s="89"/>
      <c r="BG47" s="89"/>
      <c r="BH47" s="89"/>
      <c r="BI47" s="89"/>
      <c r="BJ47" s="88"/>
      <c r="BK47" s="90"/>
      <c r="BL47" s="64"/>
      <c r="BM47" s="64"/>
      <c r="BN47" s="64"/>
      <c r="BO47" s="64"/>
      <c r="BP47" s="64"/>
      <c r="BQ47" s="64"/>
      <c r="BR47" s="64"/>
      <c r="BS47" s="91"/>
      <c r="BT47" s="378" t="s">
        <v>37</v>
      </c>
      <c r="BU47" s="51">
        <v>12</v>
      </c>
      <c r="BV47" s="64"/>
      <c r="BW47" s="30"/>
      <c r="BX47" s="53"/>
      <c r="BY47" s="54">
        <f t="shared" si="69"/>
        <v>0</v>
      </c>
      <c r="BZ47" s="54">
        <f t="shared" si="70"/>
        <v>0</v>
      </c>
      <c r="CA47" s="54">
        <f t="shared" si="71"/>
        <v>0</v>
      </c>
      <c r="CB47" s="54">
        <f t="shared" si="72"/>
        <v>0</v>
      </c>
      <c r="CC47" s="54">
        <f t="shared" si="73"/>
        <v>0</v>
      </c>
      <c r="CD47" s="54">
        <f t="shared" si="74"/>
        <v>0</v>
      </c>
      <c r="CE47" s="54">
        <f t="shared" si="75"/>
        <v>0</v>
      </c>
      <c r="CF47" s="54">
        <f t="shared" si="76"/>
        <v>0</v>
      </c>
      <c r="CG47" s="54">
        <f t="shared" si="77"/>
        <v>0</v>
      </c>
      <c r="CH47" s="54">
        <f t="shared" si="78"/>
        <v>0</v>
      </c>
      <c r="CI47" s="54">
        <f t="shared" si="79"/>
        <v>0</v>
      </c>
      <c r="CJ47" s="54">
        <f t="shared" si="80"/>
        <v>1</v>
      </c>
      <c r="CK47" s="54">
        <f t="shared" si="81"/>
        <v>0</v>
      </c>
      <c r="CL47" s="54">
        <f t="shared" si="82"/>
        <v>0</v>
      </c>
      <c r="CM47" s="54">
        <f t="shared" si="83"/>
        <v>0</v>
      </c>
      <c r="CN47" s="54">
        <f t="shared" si="84"/>
        <v>0</v>
      </c>
      <c r="CO47" s="54">
        <f t="shared" si="85"/>
        <v>0</v>
      </c>
      <c r="CP47" s="54">
        <f t="shared" si="86"/>
        <v>0</v>
      </c>
      <c r="CQ47" s="54">
        <f t="shared" si="87"/>
        <v>0</v>
      </c>
      <c r="CR47" s="54">
        <f t="shared" si="88"/>
        <v>0</v>
      </c>
      <c r="CS47" s="54">
        <f t="shared" si="89"/>
        <v>0</v>
      </c>
      <c r="CT47" s="54">
        <f t="shared" si="90"/>
        <v>0</v>
      </c>
      <c r="CU47" s="54">
        <f t="shared" si="91"/>
        <v>0</v>
      </c>
      <c r="CV47" s="54">
        <f t="shared" si="92"/>
        <v>0</v>
      </c>
      <c r="CW47" s="54">
        <f t="shared" si="93"/>
        <v>0</v>
      </c>
      <c r="CX47" s="54">
        <f t="shared" si="94"/>
        <v>0</v>
      </c>
      <c r="CY47" s="54">
        <f t="shared" si="95"/>
        <v>0</v>
      </c>
      <c r="CZ47" s="54">
        <f t="shared" si="96"/>
        <v>0</v>
      </c>
      <c r="DA47" s="54">
        <f t="shared" si="97"/>
        <v>0</v>
      </c>
      <c r="DB47" s="54">
        <f t="shared" si="98"/>
        <v>0</v>
      </c>
      <c r="DC47" s="54">
        <f t="shared" si="99"/>
        <v>0</v>
      </c>
      <c r="DD47" s="54">
        <f t="shared" si="100"/>
        <v>0</v>
      </c>
      <c r="DE47" s="54">
        <f t="shared" si="101"/>
        <v>0</v>
      </c>
      <c r="DF47" s="54">
        <f t="shared" si="102"/>
        <v>0</v>
      </c>
      <c r="DG47" s="54">
        <f t="shared" si="103"/>
        <v>0</v>
      </c>
      <c r="DH47" s="54">
        <f t="shared" si="104"/>
        <v>0</v>
      </c>
      <c r="DI47" s="54">
        <f t="shared" si="105"/>
        <v>0</v>
      </c>
      <c r="DJ47" s="54">
        <f t="shared" si="106"/>
        <v>0</v>
      </c>
      <c r="DK47" s="54">
        <f t="shared" si="107"/>
        <v>0</v>
      </c>
      <c r="DL47" s="54">
        <f t="shared" si="108"/>
        <v>0</v>
      </c>
      <c r="DM47" s="54">
        <f t="shared" si="109"/>
        <v>0</v>
      </c>
      <c r="DN47" s="54">
        <f t="shared" si="110"/>
        <v>0</v>
      </c>
      <c r="DO47" s="54">
        <f t="shared" si="111"/>
        <v>0</v>
      </c>
      <c r="DP47" s="54">
        <f t="shared" si="112"/>
        <v>0</v>
      </c>
      <c r="DQ47" s="54">
        <f t="shared" si="113"/>
        <v>0</v>
      </c>
      <c r="DR47" s="54">
        <f t="shared" si="114"/>
        <v>0</v>
      </c>
      <c r="DS47" s="54">
        <f t="shared" si="115"/>
        <v>0</v>
      </c>
      <c r="DT47" s="54">
        <f t="shared" si="116"/>
        <v>0</v>
      </c>
      <c r="DU47" s="54">
        <f t="shared" si="117"/>
        <v>0</v>
      </c>
      <c r="DV47" s="54">
        <f t="shared" si="118"/>
        <v>0</v>
      </c>
      <c r="DW47" s="54">
        <f t="shared" si="119"/>
        <v>0</v>
      </c>
      <c r="DX47" s="54">
        <f t="shared" si="120"/>
        <v>0</v>
      </c>
      <c r="DY47" s="54">
        <f t="shared" si="121"/>
        <v>0</v>
      </c>
      <c r="DZ47" s="54">
        <f t="shared" si="122"/>
        <v>0</v>
      </c>
      <c r="EA47" s="54">
        <f t="shared" si="123"/>
        <v>0</v>
      </c>
      <c r="EB47" s="54">
        <f t="shared" si="124"/>
        <v>0</v>
      </c>
      <c r="EC47" s="54">
        <f t="shared" si="125"/>
        <v>0</v>
      </c>
      <c r="ED47" s="54">
        <f t="shared" si="126"/>
        <v>0</v>
      </c>
      <c r="EE47" s="54">
        <f t="shared" si="127"/>
        <v>0</v>
      </c>
      <c r="EF47" s="54">
        <f t="shared" si="128"/>
        <v>0</v>
      </c>
      <c r="EG47" s="54">
        <f t="shared" si="129"/>
        <v>0</v>
      </c>
      <c r="EH47" s="54">
        <f t="shared" si="130"/>
        <v>0</v>
      </c>
      <c r="EI47" s="54">
        <f t="shared" si="131"/>
        <v>0</v>
      </c>
      <c r="EJ47" s="54">
        <f t="shared" si="132"/>
        <v>0</v>
      </c>
      <c r="EK47" s="54">
        <f t="shared" si="133"/>
        <v>0</v>
      </c>
      <c r="EL47" s="54">
        <f t="shared" si="134"/>
        <v>0</v>
      </c>
      <c r="EM47" s="54">
        <f t="shared" si="135"/>
        <v>0</v>
      </c>
      <c r="EN47" s="54">
        <f t="shared" ref="EN47:EO66" si="136">COUNTIF($F47:$BV47,"68")</f>
        <v>0</v>
      </c>
      <c r="EO47" s="54">
        <f t="shared" si="136"/>
        <v>0</v>
      </c>
      <c r="EP47" s="189"/>
    </row>
    <row r="48" spans="1:166" ht="35.25" customHeight="1" x14ac:dyDescent="0.5">
      <c r="A48" s="36" t="s">
        <v>32</v>
      </c>
      <c r="B48" s="37">
        <v>46191</v>
      </c>
      <c r="C48" s="37" t="s">
        <v>19</v>
      </c>
      <c r="D48" s="38"/>
      <c r="E48" s="39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8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8"/>
      <c r="AL48" s="162"/>
      <c r="AM48" s="89"/>
      <c r="AN48" s="89"/>
      <c r="AO48" s="89"/>
      <c r="AP48" s="89"/>
      <c r="AQ48" s="89"/>
      <c r="AR48" s="89"/>
      <c r="AS48" s="163"/>
      <c r="AT48" s="89"/>
      <c r="AU48" s="89"/>
      <c r="AV48" s="89"/>
      <c r="AW48" s="89"/>
      <c r="AX48" s="89"/>
      <c r="AY48" s="89"/>
      <c r="AZ48" s="89"/>
      <c r="BA48" s="89"/>
      <c r="BB48" s="162"/>
      <c r="BC48" s="89"/>
      <c r="BD48" s="89"/>
      <c r="BE48" s="89"/>
      <c r="BF48" s="89"/>
      <c r="BG48" s="89"/>
      <c r="BH48" s="89"/>
      <c r="BI48" s="89"/>
      <c r="BJ48" s="88"/>
      <c r="BK48" s="90"/>
      <c r="BL48" s="64"/>
      <c r="BM48" s="64"/>
      <c r="BN48" s="64"/>
      <c r="BO48" s="64"/>
      <c r="BP48" s="64"/>
      <c r="BQ48" s="64"/>
      <c r="BR48" s="64"/>
      <c r="BS48" s="91"/>
      <c r="BT48" s="378" t="s">
        <v>37</v>
      </c>
      <c r="BU48" s="51">
        <v>12</v>
      </c>
      <c r="BV48" s="51"/>
      <c r="BW48" s="30"/>
      <c r="BX48" s="53"/>
      <c r="BY48" s="54">
        <f t="shared" si="69"/>
        <v>0</v>
      </c>
      <c r="BZ48" s="54">
        <f t="shared" si="70"/>
        <v>0</v>
      </c>
      <c r="CA48" s="54">
        <f t="shared" si="71"/>
        <v>0</v>
      </c>
      <c r="CB48" s="54">
        <f t="shared" si="72"/>
        <v>0</v>
      </c>
      <c r="CC48" s="54">
        <f t="shared" si="73"/>
        <v>0</v>
      </c>
      <c r="CD48" s="54">
        <f t="shared" si="74"/>
        <v>0</v>
      </c>
      <c r="CE48" s="54">
        <f t="shared" si="75"/>
        <v>0</v>
      </c>
      <c r="CF48" s="54">
        <f t="shared" si="76"/>
        <v>0</v>
      </c>
      <c r="CG48" s="54">
        <f t="shared" si="77"/>
        <v>0</v>
      </c>
      <c r="CH48" s="54">
        <f t="shared" si="78"/>
        <v>0</v>
      </c>
      <c r="CI48" s="54">
        <f t="shared" si="79"/>
        <v>0</v>
      </c>
      <c r="CJ48" s="54">
        <f t="shared" si="80"/>
        <v>1</v>
      </c>
      <c r="CK48" s="54">
        <f t="shared" si="81"/>
        <v>0</v>
      </c>
      <c r="CL48" s="54">
        <f t="shared" si="82"/>
        <v>0</v>
      </c>
      <c r="CM48" s="54">
        <f t="shared" si="83"/>
        <v>0</v>
      </c>
      <c r="CN48" s="54">
        <f t="shared" si="84"/>
        <v>0</v>
      </c>
      <c r="CO48" s="54">
        <f t="shared" si="85"/>
        <v>0</v>
      </c>
      <c r="CP48" s="54">
        <f t="shared" si="86"/>
        <v>0</v>
      </c>
      <c r="CQ48" s="54">
        <f t="shared" si="87"/>
        <v>0</v>
      </c>
      <c r="CR48" s="54">
        <f t="shared" si="88"/>
        <v>0</v>
      </c>
      <c r="CS48" s="54">
        <f t="shared" si="89"/>
        <v>0</v>
      </c>
      <c r="CT48" s="54">
        <f t="shared" si="90"/>
        <v>0</v>
      </c>
      <c r="CU48" s="54">
        <f t="shared" si="91"/>
        <v>0</v>
      </c>
      <c r="CV48" s="54">
        <f t="shared" si="92"/>
        <v>0</v>
      </c>
      <c r="CW48" s="54">
        <f t="shared" si="93"/>
        <v>0</v>
      </c>
      <c r="CX48" s="54">
        <f t="shared" si="94"/>
        <v>0</v>
      </c>
      <c r="CY48" s="54">
        <f t="shared" si="95"/>
        <v>0</v>
      </c>
      <c r="CZ48" s="54">
        <f t="shared" si="96"/>
        <v>0</v>
      </c>
      <c r="DA48" s="54">
        <f t="shared" si="97"/>
        <v>0</v>
      </c>
      <c r="DB48" s="54">
        <f t="shared" si="98"/>
        <v>0</v>
      </c>
      <c r="DC48" s="54">
        <f t="shared" si="99"/>
        <v>0</v>
      </c>
      <c r="DD48" s="54">
        <f t="shared" si="100"/>
        <v>0</v>
      </c>
      <c r="DE48" s="54">
        <f t="shared" si="101"/>
        <v>0</v>
      </c>
      <c r="DF48" s="54">
        <f t="shared" si="102"/>
        <v>0</v>
      </c>
      <c r="DG48" s="54">
        <f t="shared" si="103"/>
        <v>0</v>
      </c>
      <c r="DH48" s="54">
        <f t="shared" si="104"/>
        <v>0</v>
      </c>
      <c r="DI48" s="54">
        <f t="shared" si="105"/>
        <v>0</v>
      </c>
      <c r="DJ48" s="54">
        <f t="shared" si="106"/>
        <v>0</v>
      </c>
      <c r="DK48" s="54">
        <f t="shared" si="107"/>
        <v>0</v>
      </c>
      <c r="DL48" s="54">
        <f t="shared" si="108"/>
        <v>0</v>
      </c>
      <c r="DM48" s="54">
        <f t="shared" si="109"/>
        <v>0</v>
      </c>
      <c r="DN48" s="54">
        <f t="shared" si="110"/>
        <v>0</v>
      </c>
      <c r="DO48" s="54">
        <f t="shared" si="111"/>
        <v>0</v>
      </c>
      <c r="DP48" s="54">
        <f t="shared" si="112"/>
        <v>0</v>
      </c>
      <c r="DQ48" s="54">
        <f t="shared" si="113"/>
        <v>0</v>
      </c>
      <c r="DR48" s="54">
        <f t="shared" si="114"/>
        <v>0</v>
      </c>
      <c r="DS48" s="54">
        <f t="shared" si="115"/>
        <v>0</v>
      </c>
      <c r="DT48" s="54">
        <f t="shared" si="116"/>
        <v>0</v>
      </c>
      <c r="DU48" s="54">
        <f t="shared" si="117"/>
        <v>0</v>
      </c>
      <c r="DV48" s="54">
        <f t="shared" si="118"/>
        <v>0</v>
      </c>
      <c r="DW48" s="54">
        <f t="shared" si="119"/>
        <v>0</v>
      </c>
      <c r="DX48" s="54">
        <f t="shared" si="120"/>
        <v>0</v>
      </c>
      <c r="DY48" s="54">
        <f t="shared" si="121"/>
        <v>0</v>
      </c>
      <c r="DZ48" s="54">
        <f t="shared" si="122"/>
        <v>0</v>
      </c>
      <c r="EA48" s="54">
        <f t="shared" si="123"/>
        <v>0</v>
      </c>
      <c r="EB48" s="54">
        <f t="shared" si="124"/>
        <v>0</v>
      </c>
      <c r="EC48" s="54">
        <f t="shared" si="125"/>
        <v>0</v>
      </c>
      <c r="ED48" s="54">
        <f t="shared" si="126"/>
        <v>0</v>
      </c>
      <c r="EE48" s="54">
        <f t="shared" si="127"/>
        <v>0</v>
      </c>
      <c r="EF48" s="54">
        <f t="shared" si="128"/>
        <v>0</v>
      </c>
      <c r="EG48" s="54">
        <f t="shared" si="129"/>
        <v>0</v>
      </c>
      <c r="EH48" s="54">
        <f t="shared" si="130"/>
        <v>0</v>
      </c>
      <c r="EI48" s="54">
        <f t="shared" si="131"/>
        <v>0</v>
      </c>
      <c r="EJ48" s="54">
        <f t="shared" si="132"/>
        <v>0</v>
      </c>
      <c r="EK48" s="54">
        <f t="shared" si="133"/>
        <v>0</v>
      </c>
      <c r="EL48" s="54">
        <f t="shared" si="134"/>
        <v>0</v>
      </c>
      <c r="EM48" s="54">
        <f t="shared" si="135"/>
        <v>0</v>
      </c>
      <c r="EN48" s="54">
        <f t="shared" si="136"/>
        <v>0</v>
      </c>
      <c r="EO48" s="54">
        <f t="shared" si="136"/>
        <v>0</v>
      </c>
      <c r="EP48" s="189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</row>
    <row r="49" spans="1:166" s="190" customFormat="1" ht="35.25" customHeight="1" x14ac:dyDescent="0.5">
      <c r="A49" s="36"/>
      <c r="B49" s="37"/>
      <c r="C49" s="37" t="s">
        <v>21</v>
      </c>
      <c r="D49" s="38"/>
      <c r="E49" s="39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8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8"/>
      <c r="AL49" s="162"/>
      <c r="AM49" s="89"/>
      <c r="AN49" s="89"/>
      <c r="AO49" s="89"/>
      <c r="AP49" s="89"/>
      <c r="AQ49" s="89"/>
      <c r="AR49" s="89"/>
      <c r="AS49" s="163"/>
      <c r="AT49" s="89"/>
      <c r="AU49" s="89"/>
      <c r="AV49" s="89"/>
      <c r="AW49" s="89"/>
      <c r="AX49" s="89"/>
      <c r="AY49" s="89"/>
      <c r="AZ49" s="89"/>
      <c r="BA49" s="89"/>
      <c r="BB49" s="162"/>
      <c r="BC49" s="89"/>
      <c r="BD49" s="89"/>
      <c r="BE49" s="89"/>
      <c r="BF49" s="89"/>
      <c r="BG49" s="89"/>
      <c r="BH49" s="89"/>
      <c r="BI49" s="89"/>
      <c r="BJ49" s="88"/>
      <c r="BK49" s="90"/>
      <c r="BL49" s="64"/>
      <c r="BM49" s="64"/>
      <c r="BN49" s="64"/>
      <c r="BO49" s="64"/>
      <c r="BP49" s="64"/>
      <c r="BQ49" s="64"/>
      <c r="BR49" s="64"/>
      <c r="BS49" s="91"/>
      <c r="BT49" s="378" t="s">
        <v>37</v>
      </c>
      <c r="BU49" s="51">
        <v>12</v>
      </c>
      <c r="BV49" s="51"/>
      <c r="BW49" s="30"/>
      <c r="BX49" s="53"/>
      <c r="BY49" s="54">
        <f t="shared" si="69"/>
        <v>0</v>
      </c>
      <c r="BZ49" s="54">
        <f t="shared" si="70"/>
        <v>0</v>
      </c>
      <c r="CA49" s="54">
        <f t="shared" si="71"/>
        <v>0</v>
      </c>
      <c r="CB49" s="54">
        <f t="shared" si="72"/>
        <v>0</v>
      </c>
      <c r="CC49" s="54">
        <f t="shared" si="73"/>
        <v>0</v>
      </c>
      <c r="CD49" s="54">
        <f t="shared" si="74"/>
        <v>0</v>
      </c>
      <c r="CE49" s="54">
        <f t="shared" si="75"/>
        <v>0</v>
      </c>
      <c r="CF49" s="54">
        <f t="shared" si="76"/>
        <v>0</v>
      </c>
      <c r="CG49" s="54">
        <f t="shared" si="77"/>
        <v>0</v>
      </c>
      <c r="CH49" s="54">
        <f t="shared" si="78"/>
        <v>0</v>
      </c>
      <c r="CI49" s="54">
        <f t="shared" si="79"/>
        <v>0</v>
      </c>
      <c r="CJ49" s="54">
        <f t="shared" si="80"/>
        <v>1</v>
      </c>
      <c r="CK49" s="54">
        <f t="shared" si="81"/>
        <v>0</v>
      </c>
      <c r="CL49" s="54">
        <f t="shared" si="82"/>
        <v>0</v>
      </c>
      <c r="CM49" s="54">
        <f t="shared" si="83"/>
        <v>0</v>
      </c>
      <c r="CN49" s="54">
        <f t="shared" si="84"/>
        <v>0</v>
      </c>
      <c r="CO49" s="54">
        <f t="shared" si="85"/>
        <v>0</v>
      </c>
      <c r="CP49" s="54">
        <f t="shared" si="86"/>
        <v>0</v>
      </c>
      <c r="CQ49" s="54">
        <f t="shared" si="87"/>
        <v>0</v>
      </c>
      <c r="CR49" s="54">
        <f t="shared" si="88"/>
        <v>0</v>
      </c>
      <c r="CS49" s="54">
        <f t="shared" si="89"/>
        <v>0</v>
      </c>
      <c r="CT49" s="54">
        <f t="shared" si="90"/>
        <v>0</v>
      </c>
      <c r="CU49" s="54">
        <f t="shared" si="91"/>
        <v>0</v>
      </c>
      <c r="CV49" s="54">
        <f t="shared" si="92"/>
        <v>0</v>
      </c>
      <c r="CW49" s="54">
        <f t="shared" si="93"/>
        <v>0</v>
      </c>
      <c r="CX49" s="54">
        <f t="shared" si="94"/>
        <v>0</v>
      </c>
      <c r="CY49" s="54">
        <f t="shared" si="95"/>
        <v>0</v>
      </c>
      <c r="CZ49" s="54">
        <f t="shared" si="96"/>
        <v>0</v>
      </c>
      <c r="DA49" s="54">
        <f t="shared" si="97"/>
        <v>0</v>
      </c>
      <c r="DB49" s="54">
        <f t="shared" si="98"/>
        <v>0</v>
      </c>
      <c r="DC49" s="54">
        <f t="shared" si="99"/>
        <v>0</v>
      </c>
      <c r="DD49" s="54">
        <f t="shared" si="100"/>
        <v>0</v>
      </c>
      <c r="DE49" s="54">
        <f t="shared" si="101"/>
        <v>0</v>
      </c>
      <c r="DF49" s="54">
        <f t="shared" si="102"/>
        <v>0</v>
      </c>
      <c r="DG49" s="54">
        <f t="shared" si="103"/>
        <v>0</v>
      </c>
      <c r="DH49" s="54">
        <f t="shared" si="104"/>
        <v>0</v>
      </c>
      <c r="DI49" s="54">
        <f t="shared" si="105"/>
        <v>0</v>
      </c>
      <c r="DJ49" s="54">
        <f t="shared" si="106"/>
        <v>0</v>
      </c>
      <c r="DK49" s="54">
        <f t="shared" si="107"/>
        <v>0</v>
      </c>
      <c r="DL49" s="54">
        <f t="shared" si="108"/>
        <v>0</v>
      </c>
      <c r="DM49" s="54">
        <f t="shared" si="109"/>
        <v>0</v>
      </c>
      <c r="DN49" s="54">
        <f t="shared" si="110"/>
        <v>0</v>
      </c>
      <c r="DO49" s="54">
        <f t="shared" si="111"/>
        <v>0</v>
      </c>
      <c r="DP49" s="54">
        <f t="shared" si="112"/>
        <v>0</v>
      </c>
      <c r="DQ49" s="54">
        <f t="shared" si="113"/>
        <v>0</v>
      </c>
      <c r="DR49" s="54">
        <f t="shared" si="114"/>
        <v>0</v>
      </c>
      <c r="DS49" s="54">
        <f t="shared" si="115"/>
        <v>0</v>
      </c>
      <c r="DT49" s="54">
        <f t="shared" si="116"/>
        <v>0</v>
      </c>
      <c r="DU49" s="54">
        <f t="shared" si="117"/>
        <v>0</v>
      </c>
      <c r="DV49" s="54">
        <f t="shared" si="118"/>
        <v>0</v>
      </c>
      <c r="DW49" s="54">
        <f t="shared" si="119"/>
        <v>0</v>
      </c>
      <c r="DX49" s="54">
        <f t="shared" si="120"/>
        <v>0</v>
      </c>
      <c r="DY49" s="54">
        <f t="shared" si="121"/>
        <v>0</v>
      </c>
      <c r="DZ49" s="54">
        <f t="shared" si="122"/>
        <v>0</v>
      </c>
      <c r="EA49" s="54">
        <f t="shared" si="123"/>
        <v>0</v>
      </c>
      <c r="EB49" s="54">
        <f t="shared" si="124"/>
        <v>0</v>
      </c>
      <c r="EC49" s="54">
        <f t="shared" si="125"/>
        <v>0</v>
      </c>
      <c r="ED49" s="54">
        <f t="shared" si="126"/>
        <v>0</v>
      </c>
      <c r="EE49" s="54">
        <f t="shared" si="127"/>
        <v>0</v>
      </c>
      <c r="EF49" s="54">
        <f t="shared" si="128"/>
        <v>0</v>
      </c>
      <c r="EG49" s="54">
        <f t="shared" si="129"/>
        <v>0</v>
      </c>
      <c r="EH49" s="54">
        <f t="shared" si="130"/>
        <v>0</v>
      </c>
      <c r="EI49" s="54">
        <f t="shared" si="131"/>
        <v>0</v>
      </c>
      <c r="EJ49" s="54">
        <f t="shared" si="132"/>
        <v>0</v>
      </c>
      <c r="EK49" s="54">
        <f t="shared" si="133"/>
        <v>0</v>
      </c>
      <c r="EL49" s="54">
        <f t="shared" si="134"/>
        <v>0</v>
      </c>
      <c r="EM49" s="54">
        <f t="shared" si="135"/>
        <v>0</v>
      </c>
      <c r="EN49" s="54">
        <f t="shared" si="136"/>
        <v>0</v>
      </c>
      <c r="EO49" s="54">
        <f t="shared" si="136"/>
        <v>0</v>
      </c>
      <c r="EP49" s="189"/>
    </row>
    <row r="50" spans="1:166" ht="43.5" customHeight="1" x14ac:dyDescent="0.55000000000000004">
      <c r="A50" s="36" t="s">
        <v>28</v>
      </c>
      <c r="B50" s="37">
        <v>46192</v>
      </c>
      <c r="C50" s="37" t="s">
        <v>19</v>
      </c>
      <c r="D50" s="38"/>
      <c r="E50" s="39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8"/>
      <c r="U50" s="329">
        <v>5</v>
      </c>
      <c r="V50" s="329">
        <v>6</v>
      </c>
      <c r="W50" s="329">
        <v>7</v>
      </c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8"/>
      <c r="AL50" s="162"/>
      <c r="AM50" s="89"/>
      <c r="AN50" s="89"/>
      <c r="AO50" s="89"/>
      <c r="AP50" s="89"/>
      <c r="AQ50" s="89"/>
      <c r="AR50" s="89"/>
      <c r="AS50" s="163"/>
      <c r="AT50" s="89"/>
      <c r="AU50" s="89"/>
      <c r="AV50" s="89"/>
      <c r="AW50" s="89"/>
      <c r="AX50" s="89"/>
      <c r="AY50" s="89"/>
      <c r="AZ50" s="89"/>
      <c r="BA50" s="89"/>
      <c r="BB50" s="162"/>
      <c r="BC50" s="89"/>
      <c r="BD50" s="89"/>
      <c r="BE50" s="89"/>
      <c r="BF50" s="89"/>
      <c r="BG50" s="89"/>
      <c r="BH50" s="89"/>
      <c r="BI50" s="89"/>
      <c r="BJ50" s="88"/>
      <c r="BK50" s="90"/>
      <c r="BL50" s="64"/>
      <c r="BM50" s="64"/>
      <c r="BN50" s="64"/>
      <c r="BO50" s="64"/>
      <c r="BP50" s="64"/>
      <c r="BQ50" s="64"/>
      <c r="BR50" s="64"/>
      <c r="BS50" s="91"/>
      <c r="BT50" s="378" t="s">
        <v>37</v>
      </c>
      <c r="BU50" s="51">
        <v>12</v>
      </c>
      <c r="BV50" s="51"/>
      <c r="BW50" s="30"/>
      <c r="BX50" s="53"/>
      <c r="BY50" s="54">
        <f t="shared" si="69"/>
        <v>0</v>
      </c>
      <c r="BZ50" s="54">
        <f t="shared" si="70"/>
        <v>0</v>
      </c>
      <c r="CA50" s="54">
        <f t="shared" si="71"/>
        <v>0</v>
      </c>
      <c r="CB50" s="54">
        <f t="shared" si="72"/>
        <v>0</v>
      </c>
      <c r="CC50" s="54">
        <f t="shared" si="73"/>
        <v>1</v>
      </c>
      <c r="CD50" s="54">
        <f t="shared" si="74"/>
        <v>1</v>
      </c>
      <c r="CE50" s="54">
        <f t="shared" si="75"/>
        <v>1</v>
      </c>
      <c r="CF50" s="54">
        <f t="shared" si="76"/>
        <v>0</v>
      </c>
      <c r="CG50" s="54">
        <f t="shared" si="77"/>
        <v>0</v>
      </c>
      <c r="CH50" s="54">
        <f t="shared" si="78"/>
        <v>0</v>
      </c>
      <c r="CI50" s="54">
        <f t="shared" si="79"/>
        <v>0</v>
      </c>
      <c r="CJ50" s="54">
        <f t="shared" si="80"/>
        <v>1</v>
      </c>
      <c r="CK50" s="54">
        <f t="shared" si="81"/>
        <v>0</v>
      </c>
      <c r="CL50" s="54">
        <f t="shared" si="82"/>
        <v>0</v>
      </c>
      <c r="CM50" s="54">
        <f t="shared" si="83"/>
        <v>0</v>
      </c>
      <c r="CN50" s="54">
        <f t="shared" si="84"/>
        <v>0</v>
      </c>
      <c r="CO50" s="54">
        <f t="shared" si="85"/>
        <v>0</v>
      </c>
      <c r="CP50" s="54">
        <f t="shared" si="86"/>
        <v>0</v>
      </c>
      <c r="CQ50" s="54">
        <f t="shared" si="87"/>
        <v>0</v>
      </c>
      <c r="CR50" s="54">
        <f t="shared" si="88"/>
        <v>0</v>
      </c>
      <c r="CS50" s="54">
        <f t="shared" si="89"/>
        <v>0</v>
      </c>
      <c r="CT50" s="54">
        <f t="shared" si="90"/>
        <v>0</v>
      </c>
      <c r="CU50" s="54">
        <f t="shared" si="91"/>
        <v>0</v>
      </c>
      <c r="CV50" s="54">
        <f t="shared" si="92"/>
        <v>0</v>
      </c>
      <c r="CW50" s="54">
        <f t="shared" si="93"/>
        <v>0</v>
      </c>
      <c r="CX50" s="54">
        <f t="shared" si="94"/>
        <v>0</v>
      </c>
      <c r="CY50" s="54">
        <f t="shared" si="95"/>
        <v>0</v>
      </c>
      <c r="CZ50" s="54">
        <f t="shared" si="96"/>
        <v>0</v>
      </c>
      <c r="DA50" s="54">
        <f t="shared" si="97"/>
        <v>0</v>
      </c>
      <c r="DB50" s="54">
        <f t="shared" si="98"/>
        <v>0</v>
      </c>
      <c r="DC50" s="54">
        <f t="shared" si="99"/>
        <v>0</v>
      </c>
      <c r="DD50" s="54">
        <f t="shared" si="100"/>
        <v>0</v>
      </c>
      <c r="DE50" s="54">
        <f t="shared" si="101"/>
        <v>0</v>
      </c>
      <c r="DF50" s="54">
        <f t="shared" si="102"/>
        <v>0</v>
      </c>
      <c r="DG50" s="54">
        <f t="shared" si="103"/>
        <v>0</v>
      </c>
      <c r="DH50" s="54">
        <f t="shared" si="104"/>
        <v>0</v>
      </c>
      <c r="DI50" s="54">
        <f t="shared" si="105"/>
        <v>0</v>
      </c>
      <c r="DJ50" s="54">
        <f t="shared" si="106"/>
        <v>0</v>
      </c>
      <c r="DK50" s="54">
        <f t="shared" si="107"/>
        <v>0</v>
      </c>
      <c r="DL50" s="54">
        <f t="shared" si="108"/>
        <v>0</v>
      </c>
      <c r="DM50" s="54">
        <f t="shared" si="109"/>
        <v>0</v>
      </c>
      <c r="DN50" s="54">
        <f t="shared" si="110"/>
        <v>0</v>
      </c>
      <c r="DO50" s="54">
        <f t="shared" si="111"/>
        <v>0</v>
      </c>
      <c r="DP50" s="54">
        <f t="shared" si="112"/>
        <v>0</v>
      </c>
      <c r="DQ50" s="54">
        <f t="shared" si="113"/>
        <v>0</v>
      </c>
      <c r="DR50" s="54">
        <f t="shared" si="114"/>
        <v>0</v>
      </c>
      <c r="DS50" s="54">
        <f t="shared" si="115"/>
        <v>0</v>
      </c>
      <c r="DT50" s="54">
        <f t="shared" si="116"/>
        <v>0</v>
      </c>
      <c r="DU50" s="54">
        <f t="shared" si="117"/>
        <v>0</v>
      </c>
      <c r="DV50" s="54">
        <f t="shared" si="118"/>
        <v>0</v>
      </c>
      <c r="DW50" s="54">
        <f t="shared" si="119"/>
        <v>0</v>
      </c>
      <c r="DX50" s="54">
        <f t="shared" si="120"/>
        <v>0</v>
      </c>
      <c r="DY50" s="54">
        <f t="shared" si="121"/>
        <v>0</v>
      </c>
      <c r="DZ50" s="54">
        <f t="shared" si="122"/>
        <v>0</v>
      </c>
      <c r="EA50" s="54">
        <f t="shared" si="123"/>
        <v>0</v>
      </c>
      <c r="EB50" s="54">
        <f t="shared" si="124"/>
        <v>0</v>
      </c>
      <c r="EC50" s="54">
        <f t="shared" si="125"/>
        <v>0</v>
      </c>
      <c r="ED50" s="54">
        <f t="shared" si="126"/>
        <v>0</v>
      </c>
      <c r="EE50" s="54">
        <f t="shared" si="127"/>
        <v>0</v>
      </c>
      <c r="EF50" s="54">
        <f t="shared" si="128"/>
        <v>0</v>
      </c>
      <c r="EG50" s="54">
        <f t="shared" si="129"/>
        <v>0</v>
      </c>
      <c r="EH50" s="54">
        <f t="shared" si="130"/>
        <v>0</v>
      </c>
      <c r="EI50" s="54">
        <f t="shared" si="131"/>
        <v>0</v>
      </c>
      <c r="EJ50" s="54">
        <f t="shared" si="132"/>
        <v>0</v>
      </c>
      <c r="EK50" s="54">
        <f t="shared" si="133"/>
        <v>0</v>
      </c>
      <c r="EL50" s="54">
        <f t="shared" si="134"/>
        <v>0</v>
      </c>
      <c r="EM50" s="54">
        <f t="shared" si="135"/>
        <v>0</v>
      </c>
      <c r="EN50" s="54">
        <f t="shared" si="136"/>
        <v>0</v>
      </c>
      <c r="EO50" s="54">
        <f t="shared" si="136"/>
        <v>0</v>
      </c>
      <c r="EP50" s="189"/>
      <c r="EQ50" s="190"/>
      <c r="ER50" s="190"/>
      <c r="ES50" s="190"/>
      <c r="ET50" s="190"/>
      <c r="EU50" s="190"/>
      <c r="EV50" s="190"/>
      <c r="EW50" s="190"/>
      <c r="EX50" s="190"/>
      <c r="EY50" s="190"/>
      <c r="EZ50" s="190"/>
      <c r="FA50" s="190"/>
      <c r="FB50" s="190"/>
      <c r="FC50" s="190"/>
      <c r="FD50" s="190"/>
      <c r="FE50" s="190"/>
      <c r="FF50" s="190"/>
      <c r="FG50" s="190"/>
      <c r="FH50" s="190"/>
      <c r="FI50" s="190"/>
      <c r="FJ50" s="190"/>
    </row>
    <row r="51" spans="1:166" s="190" customFormat="1" ht="43.5" customHeight="1" x14ac:dyDescent="0.55000000000000004">
      <c r="A51" s="36"/>
      <c r="B51" s="37"/>
      <c r="C51" s="37" t="s">
        <v>21</v>
      </c>
      <c r="D51" s="38"/>
      <c r="E51" s="39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8"/>
      <c r="U51" s="329">
        <v>8</v>
      </c>
      <c r="V51" s="329">
        <v>9</v>
      </c>
      <c r="W51" s="329"/>
      <c r="X51" s="331">
        <v>19</v>
      </c>
      <c r="Y51" s="332">
        <v>20</v>
      </c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8"/>
      <c r="AL51" s="162"/>
      <c r="AM51" s="89"/>
      <c r="AN51" s="89"/>
      <c r="AO51" s="89"/>
      <c r="AP51" s="89"/>
      <c r="AQ51" s="89"/>
      <c r="AR51" s="89"/>
      <c r="AS51" s="163"/>
      <c r="AT51" s="89"/>
      <c r="AU51" s="89"/>
      <c r="AV51" s="89"/>
      <c r="AW51" s="89"/>
      <c r="AX51" s="89"/>
      <c r="AY51" s="89"/>
      <c r="AZ51" s="89"/>
      <c r="BA51" s="89"/>
      <c r="BB51" s="162"/>
      <c r="BC51" s="89"/>
      <c r="BD51" s="89"/>
      <c r="BE51" s="89"/>
      <c r="BF51" s="89"/>
      <c r="BG51" s="89"/>
      <c r="BH51" s="89"/>
      <c r="BI51" s="89"/>
      <c r="BJ51" s="88"/>
      <c r="BK51" s="90"/>
      <c r="BL51" s="64"/>
      <c r="BM51" s="64"/>
      <c r="BN51" s="64"/>
      <c r="BO51" s="64"/>
      <c r="BP51" s="64"/>
      <c r="BQ51" s="64"/>
      <c r="BR51" s="64"/>
      <c r="BS51" s="91"/>
      <c r="BT51" s="76"/>
      <c r="BU51" s="51"/>
      <c r="BV51" s="51"/>
      <c r="BW51" s="30"/>
      <c r="BX51" s="53"/>
      <c r="BY51" s="54">
        <f t="shared" si="69"/>
        <v>0</v>
      </c>
      <c r="BZ51" s="54">
        <f t="shared" si="70"/>
        <v>0</v>
      </c>
      <c r="CA51" s="54">
        <f t="shared" si="71"/>
        <v>0</v>
      </c>
      <c r="CB51" s="54">
        <f t="shared" si="72"/>
        <v>0</v>
      </c>
      <c r="CC51" s="54">
        <f t="shared" si="73"/>
        <v>0</v>
      </c>
      <c r="CD51" s="54">
        <f t="shared" si="74"/>
        <v>0</v>
      </c>
      <c r="CE51" s="54">
        <f t="shared" si="75"/>
        <v>0</v>
      </c>
      <c r="CF51" s="54">
        <f t="shared" si="76"/>
        <v>1</v>
      </c>
      <c r="CG51" s="54">
        <f t="shared" si="77"/>
        <v>1</v>
      </c>
      <c r="CH51" s="54">
        <f t="shared" si="78"/>
        <v>0</v>
      </c>
      <c r="CI51" s="54">
        <f t="shared" si="79"/>
        <v>0</v>
      </c>
      <c r="CJ51" s="54">
        <f t="shared" si="80"/>
        <v>0</v>
      </c>
      <c r="CK51" s="54">
        <f t="shared" si="81"/>
        <v>0</v>
      </c>
      <c r="CL51" s="54">
        <f t="shared" si="82"/>
        <v>0</v>
      </c>
      <c r="CM51" s="54">
        <f t="shared" si="83"/>
        <v>0</v>
      </c>
      <c r="CN51" s="54">
        <f t="shared" si="84"/>
        <v>0</v>
      </c>
      <c r="CO51" s="54">
        <f t="shared" si="85"/>
        <v>0</v>
      </c>
      <c r="CP51" s="54">
        <f t="shared" si="86"/>
        <v>0</v>
      </c>
      <c r="CQ51" s="54">
        <f t="shared" si="87"/>
        <v>1</v>
      </c>
      <c r="CR51" s="54">
        <f t="shared" si="88"/>
        <v>1</v>
      </c>
      <c r="CS51" s="54">
        <f t="shared" si="89"/>
        <v>0</v>
      </c>
      <c r="CT51" s="54">
        <f t="shared" si="90"/>
        <v>0</v>
      </c>
      <c r="CU51" s="54">
        <f t="shared" si="91"/>
        <v>0</v>
      </c>
      <c r="CV51" s="54">
        <f t="shared" si="92"/>
        <v>0</v>
      </c>
      <c r="CW51" s="54">
        <f t="shared" si="93"/>
        <v>0</v>
      </c>
      <c r="CX51" s="54">
        <f t="shared" si="94"/>
        <v>0</v>
      </c>
      <c r="CY51" s="54">
        <f t="shared" si="95"/>
        <v>0</v>
      </c>
      <c r="CZ51" s="54">
        <f t="shared" si="96"/>
        <v>0</v>
      </c>
      <c r="DA51" s="54">
        <f t="shared" si="97"/>
        <v>0</v>
      </c>
      <c r="DB51" s="54">
        <f t="shared" si="98"/>
        <v>0</v>
      </c>
      <c r="DC51" s="54">
        <f t="shared" si="99"/>
        <v>0</v>
      </c>
      <c r="DD51" s="54">
        <f t="shared" si="100"/>
        <v>0</v>
      </c>
      <c r="DE51" s="54">
        <f t="shared" si="101"/>
        <v>0</v>
      </c>
      <c r="DF51" s="54">
        <f t="shared" si="102"/>
        <v>0</v>
      </c>
      <c r="DG51" s="54">
        <f t="shared" si="103"/>
        <v>0</v>
      </c>
      <c r="DH51" s="54">
        <f t="shared" si="104"/>
        <v>0</v>
      </c>
      <c r="DI51" s="54">
        <f t="shared" si="105"/>
        <v>0</v>
      </c>
      <c r="DJ51" s="54">
        <f t="shared" si="106"/>
        <v>0</v>
      </c>
      <c r="DK51" s="54">
        <f t="shared" si="107"/>
        <v>0</v>
      </c>
      <c r="DL51" s="54">
        <f t="shared" si="108"/>
        <v>0</v>
      </c>
      <c r="DM51" s="54">
        <f t="shared" si="109"/>
        <v>0</v>
      </c>
      <c r="DN51" s="54">
        <f t="shared" si="110"/>
        <v>0</v>
      </c>
      <c r="DO51" s="54">
        <f t="shared" si="111"/>
        <v>0</v>
      </c>
      <c r="DP51" s="54">
        <f t="shared" si="112"/>
        <v>0</v>
      </c>
      <c r="DQ51" s="54">
        <f t="shared" si="113"/>
        <v>0</v>
      </c>
      <c r="DR51" s="54">
        <f t="shared" si="114"/>
        <v>0</v>
      </c>
      <c r="DS51" s="54">
        <f t="shared" si="115"/>
        <v>0</v>
      </c>
      <c r="DT51" s="54">
        <f t="shared" si="116"/>
        <v>0</v>
      </c>
      <c r="DU51" s="54">
        <f t="shared" si="117"/>
        <v>0</v>
      </c>
      <c r="DV51" s="54">
        <f t="shared" si="118"/>
        <v>0</v>
      </c>
      <c r="DW51" s="54">
        <f t="shared" si="119"/>
        <v>0</v>
      </c>
      <c r="DX51" s="54">
        <f t="shared" si="120"/>
        <v>0</v>
      </c>
      <c r="DY51" s="54">
        <f t="shared" si="121"/>
        <v>0</v>
      </c>
      <c r="DZ51" s="54">
        <f t="shared" si="122"/>
        <v>0</v>
      </c>
      <c r="EA51" s="54">
        <f t="shared" si="123"/>
        <v>0</v>
      </c>
      <c r="EB51" s="54">
        <f t="shared" si="124"/>
        <v>0</v>
      </c>
      <c r="EC51" s="54">
        <f t="shared" si="125"/>
        <v>0</v>
      </c>
      <c r="ED51" s="54">
        <f t="shared" si="126"/>
        <v>0</v>
      </c>
      <c r="EE51" s="54">
        <f t="shared" si="127"/>
        <v>0</v>
      </c>
      <c r="EF51" s="54">
        <f t="shared" si="128"/>
        <v>0</v>
      </c>
      <c r="EG51" s="54">
        <f t="shared" si="129"/>
        <v>0</v>
      </c>
      <c r="EH51" s="54">
        <f t="shared" si="130"/>
        <v>0</v>
      </c>
      <c r="EI51" s="54">
        <f t="shared" si="131"/>
        <v>0</v>
      </c>
      <c r="EJ51" s="54">
        <f t="shared" si="132"/>
        <v>0</v>
      </c>
      <c r="EK51" s="54">
        <f t="shared" si="133"/>
        <v>0</v>
      </c>
      <c r="EL51" s="54">
        <f t="shared" si="134"/>
        <v>0</v>
      </c>
      <c r="EM51" s="54">
        <f t="shared" si="135"/>
        <v>0</v>
      </c>
      <c r="EN51" s="54">
        <f t="shared" si="136"/>
        <v>0</v>
      </c>
      <c r="EO51" s="54">
        <f t="shared" si="136"/>
        <v>0</v>
      </c>
      <c r="EP51" s="189"/>
    </row>
    <row r="52" spans="1:166" s="65" customFormat="1" ht="30.75" customHeight="1" x14ac:dyDescent="0.5">
      <c r="A52" s="36" t="s">
        <v>29</v>
      </c>
      <c r="B52" s="37">
        <v>46193</v>
      </c>
      <c r="C52" s="37" t="s">
        <v>19</v>
      </c>
      <c r="D52" s="38"/>
      <c r="E52" s="39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8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8"/>
      <c r="AL52" s="162"/>
      <c r="AM52" s="89"/>
      <c r="AN52" s="89"/>
      <c r="AO52" s="89"/>
      <c r="AP52" s="89"/>
      <c r="AQ52" s="89"/>
      <c r="AR52" s="89"/>
      <c r="AS52" s="163"/>
      <c r="AT52" s="89"/>
      <c r="AU52" s="89"/>
      <c r="AV52" s="89"/>
      <c r="AW52" s="89"/>
      <c r="AX52" s="89"/>
      <c r="AY52" s="89"/>
      <c r="AZ52" s="89"/>
      <c r="BA52" s="89"/>
      <c r="BB52" s="162"/>
      <c r="BC52" s="89"/>
      <c r="BD52" s="89"/>
      <c r="BE52" s="89"/>
      <c r="BF52" s="89"/>
      <c r="BG52" s="89"/>
      <c r="BH52" s="89"/>
      <c r="BI52" s="89"/>
      <c r="BJ52" s="88"/>
      <c r="BK52" s="90"/>
      <c r="BL52" s="64"/>
      <c r="BM52" s="64"/>
      <c r="BN52" s="64"/>
      <c r="BO52" s="64"/>
      <c r="BP52" s="64"/>
      <c r="BQ52" s="64"/>
      <c r="BR52" s="64"/>
      <c r="BS52" s="91"/>
      <c r="BT52" s="76"/>
      <c r="BU52" s="51"/>
      <c r="BV52" s="51"/>
      <c r="BW52" s="30"/>
      <c r="BX52" s="53"/>
      <c r="BY52" s="54">
        <f t="shared" si="69"/>
        <v>0</v>
      </c>
      <c r="BZ52" s="54">
        <f t="shared" si="70"/>
        <v>0</v>
      </c>
      <c r="CA52" s="54">
        <f t="shared" si="71"/>
        <v>0</v>
      </c>
      <c r="CB52" s="54">
        <f t="shared" si="72"/>
        <v>0</v>
      </c>
      <c r="CC52" s="54">
        <f t="shared" si="73"/>
        <v>0</v>
      </c>
      <c r="CD52" s="54">
        <f t="shared" si="74"/>
        <v>0</v>
      </c>
      <c r="CE52" s="54">
        <f t="shared" si="75"/>
        <v>0</v>
      </c>
      <c r="CF52" s="54">
        <f t="shared" si="76"/>
        <v>0</v>
      </c>
      <c r="CG52" s="54">
        <f t="shared" si="77"/>
        <v>0</v>
      </c>
      <c r="CH52" s="54">
        <f t="shared" si="78"/>
        <v>0</v>
      </c>
      <c r="CI52" s="54">
        <f t="shared" si="79"/>
        <v>0</v>
      </c>
      <c r="CJ52" s="54">
        <f t="shared" si="80"/>
        <v>0</v>
      </c>
      <c r="CK52" s="54">
        <f t="shared" si="81"/>
        <v>0</v>
      </c>
      <c r="CL52" s="54">
        <f t="shared" si="82"/>
        <v>0</v>
      </c>
      <c r="CM52" s="54">
        <f t="shared" si="83"/>
        <v>0</v>
      </c>
      <c r="CN52" s="54">
        <f t="shared" si="84"/>
        <v>0</v>
      </c>
      <c r="CO52" s="54">
        <f t="shared" si="85"/>
        <v>0</v>
      </c>
      <c r="CP52" s="54">
        <f t="shared" si="86"/>
        <v>0</v>
      </c>
      <c r="CQ52" s="54">
        <f t="shared" si="87"/>
        <v>0</v>
      </c>
      <c r="CR52" s="54">
        <f t="shared" si="88"/>
        <v>0</v>
      </c>
      <c r="CS52" s="54">
        <f t="shared" si="89"/>
        <v>0</v>
      </c>
      <c r="CT52" s="54">
        <f t="shared" si="90"/>
        <v>0</v>
      </c>
      <c r="CU52" s="54">
        <f t="shared" si="91"/>
        <v>0</v>
      </c>
      <c r="CV52" s="54">
        <f t="shared" si="92"/>
        <v>0</v>
      </c>
      <c r="CW52" s="54">
        <f t="shared" si="93"/>
        <v>0</v>
      </c>
      <c r="CX52" s="54">
        <f t="shared" si="94"/>
        <v>0</v>
      </c>
      <c r="CY52" s="54">
        <f t="shared" si="95"/>
        <v>0</v>
      </c>
      <c r="CZ52" s="54">
        <f t="shared" si="96"/>
        <v>0</v>
      </c>
      <c r="DA52" s="54">
        <f t="shared" si="97"/>
        <v>0</v>
      </c>
      <c r="DB52" s="54">
        <f t="shared" si="98"/>
        <v>0</v>
      </c>
      <c r="DC52" s="54">
        <f t="shared" si="99"/>
        <v>0</v>
      </c>
      <c r="DD52" s="54">
        <f t="shared" si="100"/>
        <v>0</v>
      </c>
      <c r="DE52" s="54">
        <f t="shared" si="101"/>
        <v>0</v>
      </c>
      <c r="DF52" s="54">
        <f t="shared" si="102"/>
        <v>0</v>
      </c>
      <c r="DG52" s="54">
        <f t="shared" si="103"/>
        <v>0</v>
      </c>
      <c r="DH52" s="54">
        <f t="shared" si="104"/>
        <v>0</v>
      </c>
      <c r="DI52" s="54">
        <f t="shared" si="105"/>
        <v>0</v>
      </c>
      <c r="DJ52" s="54">
        <f t="shared" si="106"/>
        <v>0</v>
      </c>
      <c r="DK52" s="54">
        <f t="shared" si="107"/>
        <v>0</v>
      </c>
      <c r="DL52" s="54">
        <f t="shared" si="108"/>
        <v>0</v>
      </c>
      <c r="DM52" s="54">
        <f t="shared" si="109"/>
        <v>0</v>
      </c>
      <c r="DN52" s="54">
        <f t="shared" si="110"/>
        <v>0</v>
      </c>
      <c r="DO52" s="54">
        <f t="shared" si="111"/>
        <v>0</v>
      </c>
      <c r="DP52" s="54">
        <f t="shared" si="112"/>
        <v>0</v>
      </c>
      <c r="DQ52" s="54">
        <f t="shared" si="113"/>
        <v>0</v>
      </c>
      <c r="DR52" s="54">
        <f t="shared" si="114"/>
        <v>0</v>
      </c>
      <c r="DS52" s="54">
        <f t="shared" si="115"/>
        <v>0</v>
      </c>
      <c r="DT52" s="54">
        <f t="shared" si="116"/>
        <v>0</v>
      </c>
      <c r="DU52" s="54">
        <f t="shared" si="117"/>
        <v>0</v>
      </c>
      <c r="DV52" s="54">
        <f t="shared" si="118"/>
        <v>0</v>
      </c>
      <c r="DW52" s="54">
        <f t="shared" si="119"/>
        <v>0</v>
      </c>
      <c r="DX52" s="54">
        <f t="shared" si="120"/>
        <v>0</v>
      </c>
      <c r="DY52" s="54">
        <f t="shared" si="121"/>
        <v>0</v>
      </c>
      <c r="DZ52" s="54">
        <f t="shared" si="122"/>
        <v>0</v>
      </c>
      <c r="EA52" s="54">
        <f t="shared" si="123"/>
        <v>0</v>
      </c>
      <c r="EB52" s="54">
        <f t="shared" si="124"/>
        <v>0</v>
      </c>
      <c r="EC52" s="54">
        <f t="shared" si="125"/>
        <v>0</v>
      </c>
      <c r="ED52" s="54">
        <f t="shared" si="126"/>
        <v>0</v>
      </c>
      <c r="EE52" s="54">
        <f t="shared" si="127"/>
        <v>0</v>
      </c>
      <c r="EF52" s="54">
        <f t="shared" si="128"/>
        <v>0</v>
      </c>
      <c r="EG52" s="54">
        <f t="shared" si="129"/>
        <v>0</v>
      </c>
      <c r="EH52" s="54">
        <f t="shared" si="130"/>
        <v>0</v>
      </c>
      <c r="EI52" s="54">
        <f t="shared" si="131"/>
        <v>0</v>
      </c>
      <c r="EJ52" s="54">
        <f t="shared" si="132"/>
        <v>0</v>
      </c>
      <c r="EK52" s="54">
        <f t="shared" si="133"/>
        <v>0</v>
      </c>
      <c r="EL52" s="54">
        <f t="shared" si="134"/>
        <v>0</v>
      </c>
      <c r="EM52" s="54">
        <f t="shared" si="135"/>
        <v>0</v>
      </c>
      <c r="EN52" s="54">
        <f t="shared" si="136"/>
        <v>0</v>
      </c>
      <c r="EO52" s="54">
        <f t="shared" si="136"/>
        <v>0</v>
      </c>
      <c r="EP52" s="191"/>
      <c r="EQ52" s="187"/>
      <c r="ER52" s="187"/>
      <c r="ES52" s="187"/>
      <c r="ET52" s="187"/>
      <c r="EU52" s="187"/>
      <c r="EV52" s="187"/>
      <c r="EW52" s="187"/>
      <c r="EX52" s="187"/>
      <c r="EY52" s="187"/>
      <c r="EZ52" s="187"/>
      <c r="FA52" s="187"/>
      <c r="FB52" s="187"/>
      <c r="FC52" s="187"/>
      <c r="FD52" s="187"/>
      <c r="FE52" s="187"/>
      <c r="FF52" s="187"/>
      <c r="FG52" s="187"/>
      <c r="FH52" s="187"/>
      <c r="FI52" s="187"/>
      <c r="FJ52" s="187"/>
    </row>
    <row r="53" spans="1:166" s="65" customFormat="1" ht="37.5" customHeight="1" x14ac:dyDescent="0.5">
      <c r="A53" s="137" t="s">
        <v>30</v>
      </c>
      <c r="B53" s="138">
        <v>46194</v>
      </c>
      <c r="C53" s="138"/>
      <c r="D53" s="139"/>
      <c r="E53" s="139"/>
      <c r="F53" s="184"/>
      <c r="G53" s="184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5"/>
      <c r="U53" s="185"/>
      <c r="V53" s="185"/>
      <c r="W53" s="185"/>
      <c r="X53" s="185"/>
      <c r="Y53" s="185"/>
      <c r="Z53" s="185"/>
      <c r="AA53" s="185"/>
      <c r="AB53" s="185"/>
      <c r="AC53" s="185"/>
      <c r="AD53" s="185"/>
      <c r="AE53" s="185"/>
      <c r="AF53" s="185"/>
      <c r="AG53" s="185"/>
      <c r="AH53" s="185"/>
      <c r="AI53" s="185"/>
      <c r="AJ53" s="185"/>
      <c r="AK53" s="185"/>
      <c r="AL53" s="208"/>
      <c r="AM53" s="185"/>
      <c r="AN53" s="185"/>
      <c r="AO53" s="185"/>
      <c r="AP53" s="185"/>
      <c r="AQ53" s="185"/>
      <c r="AR53" s="185"/>
      <c r="AS53" s="209"/>
      <c r="AT53" s="185"/>
      <c r="AU53" s="185"/>
      <c r="AV53" s="185"/>
      <c r="AW53" s="185"/>
      <c r="AX53" s="185"/>
      <c r="AY53" s="185"/>
      <c r="AZ53" s="185"/>
      <c r="BA53" s="185"/>
      <c r="BB53" s="208"/>
      <c r="BC53" s="185"/>
      <c r="BD53" s="185"/>
      <c r="BE53" s="185"/>
      <c r="BF53" s="185"/>
      <c r="BG53" s="185"/>
      <c r="BH53" s="185"/>
      <c r="BI53" s="185"/>
      <c r="BJ53" s="185"/>
      <c r="BK53" s="224"/>
      <c r="BL53" s="184"/>
      <c r="BM53" s="184"/>
      <c r="BN53" s="184"/>
      <c r="BO53" s="184"/>
      <c r="BP53" s="184"/>
      <c r="BQ53" s="184"/>
      <c r="BR53" s="184"/>
      <c r="BS53" s="225"/>
      <c r="BT53" s="184"/>
      <c r="BU53" s="184"/>
      <c r="BV53" s="184"/>
      <c r="BW53" s="144"/>
      <c r="BX53" s="53"/>
      <c r="BY53" s="54">
        <f t="shared" si="69"/>
        <v>0</v>
      </c>
      <c r="BZ53" s="54">
        <f t="shared" si="70"/>
        <v>0</v>
      </c>
      <c r="CA53" s="54">
        <f t="shared" si="71"/>
        <v>0</v>
      </c>
      <c r="CB53" s="54">
        <f t="shared" si="72"/>
        <v>0</v>
      </c>
      <c r="CC53" s="54">
        <f t="shared" si="73"/>
        <v>0</v>
      </c>
      <c r="CD53" s="54">
        <f t="shared" si="74"/>
        <v>0</v>
      </c>
      <c r="CE53" s="54">
        <f t="shared" si="75"/>
        <v>0</v>
      </c>
      <c r="CF53" s="54">
        <f t="shared" si="76"/>
        <v>0</v>
      </c>
      <c r="CG53" s="54">
        <f t="shared" si="77"/>
        <v>0</v>
      </c>
      <c r="CH53" s="54">
        <f t="shared" si="78"/>
        <v>0</v>
      </c>
      <c r="CI53" s="54">
        <f t="shared" si="79"/>
        <v>0</v>
      </c>
      <c r="CJ53" s="54">
        <f t="shared" si="80"/>
        <v>0</v>
      </c>
      <c r="CK53" s="54">
        <f t="shared" si="81"/>
        <v>0</v>
      </c>
      <c r="CL53" s="54">
        <f t="shared" si="82"/>
        <v>0</v>
      </c>
      <c r="CM53" s="54">
        <f t="shared" si="83"/>
        <v>0</v>
      </c>
      <c r="CN53" s="54">
        <f t="shared" si="84"/>
        <v>0</v>
      </c>
      <c r="CO53" s="54">
        <f t="shared" si="85"/>
        <v>0</v>
      </c>
      <c r="CP53" s="54">
        <f t="shared" si="86"/>
        <v>0</v>
      </c>
      <c r="CQ53" s="54">
        <f t="shared" si="87"/>
        <v>0</v>
      </c>
      <c r="CR53" s="54">
        <f t="shared" si="88"/>
        <v>0</v>
      </c>
      <c r="CS53" s="54">
        <f t="shared" si="89"/>
        <v>0</v>
      </c>
      <c r="CT53" s="54">
        <f t="shared" si="90"/>
        <v>0</v>
      </c>
      <c r="CU53" s="54">
        <f t="shared" si="91"/>
        <v>0</v>
      </c>
      <c r="CV53" s="54">
        <f t="shared" si="92"/>
        <v>0</v>
      </c>
      <c r="CW53" s="54">
        <f t="shared" si="93"/>
        <v>0</v>
      </c>
      <c r="CX53" s="54">
        <f t="shared" si="94"/>
        <v>0</v>
      </c>
      <c r="CY53" s="54">
        <f t="shared" si="95"/>
        <v>0</v>
      </c>
      <c r="CZ53" s="54">
        <f t="shared" si="96"/>
        <v>0</v>
      </c>
      <c r="DA53" s="54">
        <f t="shared" si="97"/>
        <v>0</v>
      </c>
      <c r="DB53" s="54">
        <f t="shared" si="98"/>
        <v>0</v>
      </c>
      <c r="DC53" s="54">
        <f t="shared" si="99"/>
        <v>0</v>
      </c>
      <c r="DD53" s="54">
        <f t="shared" si="100"/>
        <v>0</v>
      </c>
      <c r="DE53" s="54">
        <f t="shared" si="101"/>
        <v>0</v>
      </c>
      <c r="DF53" s="54">
        <f t="shared" si="102"/>
        <v>0</v>
      </c>
      <c r="DG53" s="54">
        <f t="shared" si="103"/>
        <v>0</v>
      </c>
      <c r="DH53" s="54">
        <f t="shared" si="104"/>
        <v>0</v>
      </c>
      <c r="DI53" s="54">
        <f t="shared" si="105"/>
        <v>0</v>
      </c>
      <c r="DJ53" s="54">
        <f t="shared" si="106"/>
        <v>0</v>
      </c>
      <c r="DK53" s="54">
        <f t="shared" si="107"/>
        <v>0</v>
      </c>
      <c r="DL53" s="54">
        <f t="shared" si="108"/>
        <v>0</v>
      </c>
      <c r="DM53" s="54">
        <f t="shared" si="109"/>
        <v>0</v>
      </c>
      <c r="DN53" s="54">
        <f t="shared" si="110"/>
        <v>0</v>
      </c>
      <c r="DO53" s="54">
        <f t="shared" si="111"/>
        <v>0</v>
      </c>
      <c r="DP53" s="54">
        <f t="shared" si="112"/>
        <v>0</v>
      </c>
      <c r="DQ53" s="54">
        <f t="shared" si="113"/>
        <v>0</v>
      </c>
      <c r="DR53" s="54">
        <f t="shared" si="114"/>
        <v>0</v>
      </c>
      <c r="DS53" s="54">
        <f t="shared" si="115"/>
        <v>0</v>
      </c>
      <c r="DT53" s="54">
        <f t="shared" si="116"/>
        <v>0</v>
      </c>
      <c r="DU53" s="54">
        <f t="shared" si="117"/>
        <v>0</v>
      </c>
      <c r="DV53" s="54">
        <f t="shared" si="118"/>
        <v>0</v>
      </c>
      <c r="DW53" s="54">
        <f t="shared" si="119"/>
        <v>0</v>
      </c>
      <c r="DX53" s="54">
        <f t="shared" si="120"/>
        <v>0</v>
      </c>
      <c r="DY53" s="54">
        <f t="shared" si="121"/>
        <v>0</v>
      </c>
      <c r="DZ53" s="54">
        <f t="shared" si="122"/>
        <v>0</v>
      </c>
      <c r="EA53" s="54">
        <f t="shared" si="123"/>
        <v>0</v>
      </c>
      <c r="EB53" s="54">
        <f t="shared" si="124"/>
        <v>0</v>
      </c>
      <c r="EC53" s="54">
        <f t="shared" si="125"/>
        <v>0</v>
      </c>
      <c r="ED53" s="54">
        <f t="shared" si="126"/>
        <v>0</v>
      </c>
      <c r="EE53" s="54">
        <f t="shared" si="127"/>
        <v>0</v>
      </c>
      <c r="EF53" s="54">
        <f t="shared" si="128"/>
        <v>0</v>
      </c>
      <c r="EG53" s="54">
        <f t="shared" si="129"/>
        <v>0</v>
      </c>
      <c r="EH53" s="54">
        <f t="shared" si="130"/>
        <v>0</v>
      </c>
      <c r="EI53" s="54">
        <f t="shared" si="131"/>
        <v>0</v>
      </c>
      <c r="EJ53" s="54">
        <f t="shared" si="132"/>
        <v>0</v>
      </c>
      <c r="EK53" s="54">
        <f t="shared" si="133"/>
        <v>0</v>
      </c>
      <c r="EL53" s="54">
        <f t="shared" si="134"/>
        <v>0</v>
      </c>
      <c r="EM53" s="54">
        <f t="shared" si="135"/>
        <v>0</v>
      </c>
      <c r="EN53" s="54">
        <f t="shared" si="136"/>
        <v>0</v>
      </c>
      <c r="EO53" s="54">
        <f t="shared" si="136"/>
        <v>0</v>
      </c>
      <c r="EP53" s="187"/>
      <c r="EQ53" s="187"/>
      <c r="ER53" s="187"/>
      <c r="ES53" s="187"/>
      <c r="ET53" s="187"/>
      <c r="EU53" s="187"/>
      <c r="EV53" s="187"/>
      <c r="EW53" s="187"/>
      <c r="EX53" s="187"/>
      <c r="EY53" s="187"/>
      <c r="EZ53" s="187"/>
      <c r="FA53" s="187"/>
      <c r="FB53" s="187"/>
      <c r="FC53" s="187"/>
      <c r="FD53" s="187"/>
      <c r="FE53" s="187"/>
      <c r="FF53" s="187"/>
      <c r="FG53" s="187"/>
      <c r="FH53" s="187"/>
      <c r="FI53" s="187"/>
      <c r="FJ53" s="187"/>
    </row>
    <row r="54" spans="1:166" ht="35.25" customHeight="1" x14ac:dyDescent="0.5">
      <c r="A54" s="122" t="s">
        <v>22</v>
      </c>
      <c r="B54" s="37">
        <v>46195</v>
      </c>
      <c r="C54" s="123" t="s">
        <v>19</v>
      </c>
      <c r="D54" s="38"/>
      <c r="E54" s="39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88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88"/>
      <c r="AL54" s="166"/>
      <c r="AM54" s="125"/>
      <c r="AN54" s="125"/>
      <c r="AO54" s="125"/>
      <c r="AP54" s="125"/>
      <c r="AQ54" s="125"/>
      <c r="AR54" s="125"/>
      <c r="AS54" s="167"/>
      <c r="AT54" s="125"/>
      <c r="AU54" s="125"/>
      <c r="AV54" s="125"/>
      <c r="AW54" s="125"/>
      <c r="AX54" s="125"/>
      <c r="AY54" s="125"/>
      <c r="AZ54" s="125"/>
      <c r="BA54" s="125"/>
      <c r="BB54" s="166"/>
      <c r="BC54" s="125"/>
      <c r="BD54" s="125"/>
      <c r="BE54" s="125"/>
      <c r="BF54" s="125"/>
      <c r="BG54" s="125"/>
      <c r="BH54" s="125"/>
      <c r="BI54" s="125"/>
      <c r="BJ54" s="88"/>
      <c r="BK54" s="90"/>
      <c r="BL54" s="64"/>
      <c r="BM54" s="64"/>
      <c r="BN54" s="64"/>
      <c r="BO54" s="64"/>
      <c r="BP54" s="64"/>
      <c r="BQ54" s="64"/>
      <c r="BR54" s="64"/>
      <c r="BS54" s="91"/>
      <c r="BT54" s="76" t="s">
        <v>38</v>
      </c>
      <c r="BU54" s="51">
        <v>14</v>
      </c>
      <c r="BV54" s="51"/>
      <c r="BW54" s="66"/>
      <c r="BX54" s="53"/>
      <c r="BY54" s="54">
        <f t="shared" si="69"/>
        <v>0</v>
      </c>
      <c r="BZ54" s="54">
        <f t="shared" si="70"/>
        <v>0</v>
      </c>
      <c r="CA54" s="54">
        <f t="shared" si="71"/>
        <v>0</v>
      </c>
      <c r="CB54" s="54">
        <f t="shared" si="72"/>
        <v>0</v>
      </c>
      <c r="CC54" s="54">
        <f t="shared" si="73"/>
        <v>0</v>
      </c>
      <c r="CD54" s="54">
        <f t="shared" si="74"/>
        <v>0</v>
      </c>
      <c r="CE54" s="54">
        <f t="shared" si="75"/>
        <v>0</v>
      </c>
      <c r="CF54" s="54">
        <f t="shared" si="76"/>
        <v>0</v>
      </c>
      <c r="CG54" s="54">
        <f t="shared" si="77"/>
        <v>0</v>
      </c>
      <c r="CH54" s="54">
        <f t="shared" si="78"/>
        <v>0</v>
      </c>
      <c r="CI54" s="54">
        <f t="shared" si="79"/>
        <v>0</v>
      </c>
      <c r="CJ54" s="54">
        <f t="shared" si="80"/>
        <v>0</v>
      </c>
      <c r="CK54" s="54">
        <f t="shared" si="81"/>
        <v>0</v>
      </c>
      <c r="CL54" s="54">
        <f t="shared" si="82"/>
        <v>1</v>
      </c>
      <c r="CM54" s="54">
        <f t="shared" si="83"/>
        <v>0</v>
      </c>
      <c r="CN54" s="54">
        <f t="shared" si="84"/>
        <v>0</v>
      </c>
      <c r="CO54" s="54">
        <f t="shared" si="85"/>
        <v>0</v>
      </c>
      <c r="CP54" s="54">
        <f t="shared" si="86"/>
        <v>0</v>
      </c>
      <c r="CQ54" s="54">
        <f t="shared" si="87"/>
        <v>0</v>
      </c>
      <c r="CR54" s="54">
        <f t="shared" si="88"/>
        <v>0</v>
      </c>
      <c r="CS54" s="54">
        <f t="shared" si="89"/>
        <v>0</v>
      </c>
      <c r="CT54" s="54">
        <f t="shared" si="90"/>
        <v>0</v>
      </c>
      <c r="CU54" s="54">
        <f t="shared" si="91"/>
        <v>0</v>
      </c>
      <c r="CV54" s="54">
        <f t="shared" si="92"/>
        <v>0</v>
      </c>
      <c r="CW54" s="54">
        <f t="shared" si="93"/>
        <v>0</v>
      </c>
      <c r="CX54" s="54">
        <f t="shared" si="94"/>
        <v>0</v>
      </c>
      <c r="CY54" s="54">
        <f t="shared" si="95"/>
        <v>0</v>
      </c>
      <c r="CZ54" s="54">
        <f t="shared" si="96"/>
        <v>0</v>
      </c>
      <c r="DA54" s="54">
        <f t="shared" si="97"/>
        <v>0</v>
      </c>
      <c r="DB54" s="54">
        <f t="shared" si="98"/>
        <v>0</v>
      </c>
      <c r="DC54" s="54">
        <f t="shared" si="99"/>
        <v>0</v>
      </c>
      <c r="DD54" s="54">
        <f t="shared" si="100"/>
        <v>0</v>
      </c>
      <c r="DE54" s="54">
        <f t="shared" si="101"/>
        <v>0</v>
      </c>
      <c r="DF54" s="54">
        <f t="shared" si="102"/>
        <v>0</v>
      </c>
      <c r="DG54" s="54">
        <f t="shared" si="103"/>
        <v>0</v>
      </c>
      <c r="DH54" s="54">
        <f t="shared" si="104"/>
        <v>0</v>
      </c>
      <c r="DI54" s="54">
        <f t="shared" si="105"/>
        <v>0</v>
      </c>
      <c r="DJ54" s="54">
        <f t="shared" si="106"/>
        <v>0</v>
      </c>
      <c r="DK54" s="54">
        <f t="shared" si="107"/>
        <v>0</v>
      </c>
      <c r="DL54" s="54">
        <f t="shared" si="108"/>
        <v>0</v>
      </c>
      <c r="DM54" s="54">
        <f t="shared" si="109"/>
        <v>0</v>
      </c>
      <c r="DN54" s="54">
        <f t="shared" si="110"/>
        <v>0</v>
      </c>
      <c r="DO54" s="54">
        <f t="shared" si="111"/>
        <v>0</v>
      </c>
      <c r="DP54" s="54">
        <f t="shared" si="112"/>
        <v>0</v>
      </c>
      <c r="DQ54" s="54">
        <f t="shared" si="113"/>
        <v>0</v>
      </c>
      <c r="DR54" s="54">
        <f t="shared" si="114"/>
        <v>0</v>
      </c>
      <c r="DS54" s="54">
        <f t="shared" si="115"/>
        <v>0</v>
      </c>
      <c r="DT54" s="54">
        <f t="shared" si="116"/>
        <v>0</v>
      </c>
      <c r="DU54" s="54">
        <f t="shared" si="117"/>
        <v>0</v>
      </c>
      <c r="DV54" s="54">
        <f t="shared" si="118"/>
        <v>0</v>
      </c>
      <c r="DW54" s="54">
        <f t="shared" si="119"/>
        <v>0</v>
      </c>
      <c r="DX54" s="54">
        <f t="shared" si="120"/>
        <v>0</v>
      </c>
      <c r="DY54" s="54">
        <f t="shared" si="121"/>
        <v>0</v>
      </c>
      <c r="DZ54" s="54">
        <f t="shared" si="122"/>
        <v>0</v>
      </c>
      <c r="EA54" s="54">
        <f t="shared" si="123"/>
        <v>0</v>
      </c>
      <c r="EB54" s="54">
        <f t="shared" si="124"/>
        <v>0</v>
      </c>
      <c r="EC54" s="54">
        <f t="shared" si="125"/>
        <v>0</v>
      </c>
      <c r="ED54" s="54">
        <f t="shared" si="126"/>
        <v>0</v>
      </c>
      <c r="EE54" s="54">
        <f t="shared" si="127"/>
        <v>0</v>
      </c>
      <c r="EF54" s="54">
        <f t="shared" si="128"/>
        <v>0</v>
      </c>
      <c r="EG54" s="54">
        <f t="shared" si="129"/>
        <v>0</v>
      </c>
      <c r="EH54" s="54">
        <f t="shared" si="130"/>
        <v>0</v>
      </c>
      <c r="EI54" s="54">
        <f t="shared" si="131"/>
        <v>0</v>
      </c>
      <c r="EJ54" s="54">
        <f t="shared" si="132"/>
        <v>0</v>
      </c>
      <c r="EK54" s="54">
        <f t="shared" si="133"/>
        <v>0</v>
      </c>
      <c r="EL54" s="54">
        <f t="shared" si="134"/>
        <v>0</v>
      </c>
      <c r="EM54" s="54">
        <f t="shared" si="135"/>
        <v>0</v>
      </c>
      <c r="EN54" s="54">
        <f t="shared" si="136"/>
        <v>0</v>
      </c>
      <c r="EO54" s="54">
        <f t="shared" si="136"/>
        <v>0</v>
      </c>
      <c r="EP54" s="189"/>
      <c r="EQ54" s="190"/>
      <c r="ER54" s="190"/>
      <c r="ES54" s="190"/>
      <c r="ET54" s="190"/>
      <c r="EU54" s="190"/>
      <c r="EV54" s="190"/>
      <c r="EW54" s="190"/>
      <c r="EX54" s="190"/>
      <c r="EY54" s="190"/>
      <c r="EZ54" s="190"/>
      <c r="FA54" s="190"/>
      <c r="FB54" s="190"/>
      <c r="FC54" s="190"/>
      <c r="FD54" s="190"/>
      <c r="FE54" s="190"/>
      <c r="FF54" s="190"/>
      <c r="FG54" s="190"/>
      <c r="FH54" s="190"/>
      <c r="FI54" s="190"/>
      <c r="FJ54" s="190"/>
    </row>
    <row r="55" spans="1:166" s="190" customFormat="1" ht="35.25" customHeight="1" x14ac:dyDescent="0.5">
      <c r="A55" s="122"/>
      <c r="B55" s="37"/>
      <c r="C55" s="123" t="s">
        <v>21</v>
      </c>
      <c r="D55" s="38"/>
      <c r="E55" s="39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88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88"/>
      <c r="AL55" s="166"/>
      <c r="AM55" s="125"/>
      <c r="AN55" s="125"/>
      <c r="AO55" s="125"/>
      <c r="AP55" s="125"/>
      <c r="AQ55" s="125"/>
      <c r="AR55" s="125"/>
      <c r="AS55" s="167"/>
      <c r="AT55" s="125"/>
      <c r="AU55" s="125"/>
      <c r="AV55" s="125"/>
      <c r="AW55" s="125"/>
      <c r="AX55" s="125"/>
      <c r="AY55" s="125"/>
      <c r="AZ55" s="125"/>
      <c r="BA55" s="125"/>
      <c r="BB55" s="166"/>
      <c r="BC55" s="125"/>
      <c r="BD55" s="125"/>
      <c r="BE55" s="125"/>
      <c r="BF55" s="125"/>
      <c r="BG55" s="125"/>
      <c r="BH55" s="125"/>
      <c r="BI55" s="125"/>
      <c r="BJ55" s="88"/>
      <c r="BK55" s="90"/>
      <c r="BL55" s="64"/>
      <c r="BM55" s="64"/>
      <c r="BN55" s="64"/>
      <c r="BO55" s="64"/>
      <c r="BP55" s="64"/>
      <c r="BQ55" s="64"/>
      <c r="BR55" s="64"/>
      <c r="BS55" s="91"/>
      <c r="BT55" s="76" t="s">
        <v>38</v>
      </c>
      <c r="BU55" s="51">
        <v>14</v>
      </c>
      <c r="BV55" s="51"/>
      <c r="BW55" s="66"/>
      <c r="BX55" s="53"/>
      <c r="BY55" s="54">
        <f t="shared" si="69"/>
        <v>0</v>
      </c>
      <c r="BZ55" s="54">
        <f t="shared" si="70"/>
        <v>0</v>
      </c>
      <c r="CA55" s="54">
        <f t="shared" si="71"/>
        <v>0</v>
      </c>
      <c r="CB55" s="54">
        <f t="shared" si="72"/>
        <v>0</v>
      </c>
      <c r="CC55" s="54">
        <f t="shared" si="73"/>
        <v>0</v>
      </c>
      <c r="CD55" s="54">
        <f t="shared" si="74"/>
        <v>0</v>
      </c>
      <c r="CE55" s="54">
        <f t="shared" si="75"/>
        <v>0</v>
      </c>
      <c r="CF55" s="54">
        <f t="shared" si="76"/>
        <v>0</v>
      </c>
      <c r="CG55" s="54">
        <f t="shared" si="77"/>
        <v>0</v>
      </c>
      <c r="CH55" s="54">
        <f t="shared" si="78"/>
        <v>0</v>
      </c>
      <c r="CI55" s="54">
        <f t="shared" si="79"/>
        <v>0</v>
      </c>
      <c r="CJ55" s="54">
        <f t="shared" si="80"/>
        <v>0</v>
      </c>
      <c r="CK55" s="54">
        <f t="shared" si="81"/>
        <v>0</v>
      </c>
      <c r="CL55" s="54">
        <f t="shared" si="82"/>
        <v>1</v>
      </c>
      <c r="CM55" s="54">
        <f t="shared" si="83"/>
        <v>0</v>
      </c>
      <c r="CN55" s="54">
        <f t="shared" si="84"/>
        <v>0</v>
      </c>
      <c r="CO55" s="54">
        <f t="shared" si="85"/>
        <v>0</v>
      </c>
      <c r="CP55" s="54">
        <f t="shared" si="86"/>
        <v>0</v>
      </c>
      <c r="CQ55" s="54">
        <f t="shared" si="87"/>
        <v>0</v>
      </c>
      <c r="CR55" s="54">
        <f t="shared" si="88"/>
        <v>0</v>
      </c>
      <c r="CS55" s="54">
        <f t="shared" si="89"/>
        <v>0</v>
      </c>
      <c r="CT55" s="54">
        <f t="shared" si="90"/>
        <v>0</v>
      </c>
      <c r="CU55" s="54">
        <f t="shared" si="91"/>
        <v>0</v>
      </c>
      <c r="CV55" s="54">
        <f t="shared" si="92"/>
        <v>0</v>
      </c>
      <c r="CW55" s="54">
        <f t="shared" si="93"/>
        <v>0</v>
      </c>
      <c r="CX55" s="54">
        <f t="shared" si="94"/>
        <v>0</v>
      </c>
      <c r="CY55" s="54">
        <f t="shared" si="95"/>
        <v>0</v>
      </c>
      <c r="CZ55" s="54">
        <f t="shared" si="96"/>
        <v>0</v>
      </c>
      <c r="DA55" s="54">
        <f t="shared" si="97"/>
        <v>0</v>
      </c>
      <c r="DB55" s="54">
        <f t="shared" si="98"/>
        <v>0</v>
      </c>
      <c r="DC55" s="54">
        <f t="shared" si="99"/>
        <v>0</v>
      </c>
      <c r="DD55" s="54">
        <f t="shared" si="100"/>
        <v>0</v>
      </c>
      <c r="DE55" s="54">
        <f t="shared" si="101"/>
        <v>0</v>
      </c>
      <c r="DF55" s="54">
        <f t="shared" si="102"/>
        <v>0</v>
      </c>
      <c r="DG55" s="54">
        <f t="shared" si="103"/>
        <v>0</v>
      </c>
      <c r="DH55" s="54">
        <f t="shared" si="104"/>
        <v>0</v>
      </c>
      <c r="DI55" s="54">
        <f t="shared" si="105"/>
        <v>0</v>
      </c>
      <c r="DJ55" s="54">
        <f t="shared" si="106"/>
        <v>0</v>
      </c>
      <c r="DK55" s="54">
        <f t="shared" si="107"/>
        <v>0</v>
      </c>
      <c r="DL55" s="54">
        <f t="shared" si="108"/>
        <v>0</v>
      </c>
      <c r="DM55" s="54">
        <f t="shared" si="109"/>
        <v>0</v>
      </c>
      <c r="DN55" s="54">
        <f t="shared" si="110"/>
        <v>0</v>
      </c>
      <c r="DO55" s="54">
        <f t="shared" si="111"/>
        <v>0</v>
      </c>
      <c r="DP55" s="54">
        <f t="shared" si="112"/>
        <v>0</v>
      </c>
      <c r="DQ55" s="54">
        <f t="shared" si="113"/>
        <v>0</v>
      </c>
      <c r="DR55" s="54">
        <f t="shared" si="114"/>
        <v>0</v>
      </c>
      <c r="DS55" s="54">
        <f t="shared" si="115"/>
        <v>0</v>
      </c>
      <c r="DT55" s="54">
        <f t="shared" si="116"/>
        <v>0</v>
      </c>
      <c r="DU55" s="54">
        <f t="shared" si="117"/>
        <v>0</v>
      </c>
      <c r="DV55" s="54">
        <f t="shared" si="118"/>
        <v>0</v>
      </c>
      <c r="DW55" s="54">
        <f t="shared" si="119"/>
        <v>0</v>
      </c>
      <c r="DX55" s="54">
        <f t="shared" si="120"/>
        <v>0</v>
      </c>
      <c r="DY55" s="54">
        <f t="shared" si="121"/>
        <v>0</v>
      </c>
      <c r="DZ55" s="54">
        <f t="shared" si="122"/>
        <v>0</v>
      </c>
      <c r="EA55" s="54">
        <f t="shared" si="123"/>
        <v>0</v>
      </c>
      <c r="EB55" s="54">
        <f t="shared" si="124"/>
        <v>0</v>
      </c>
      <c r="EC55" s="54">
        <f t="shared" si="125"/>
        <v>0</v>
      </c>
      <c r="ED55" s="54">
        <f t="shared" si="126"/>
        <v>0</v>
      </c>
      <c r="EE55" s="54">
        <f t="shared" si="127"/>
        <v>0</v>
      </c>
      <c r="EF55" s="54">
        <f t="shared" si="128"/>
        <v>0</v>
      </c>
      <c r="EG55" s="54">
        <f t="shared" si="129"/>
        <v>0</v>
      </c>
      <c r="EH55" s="54">
        <f t="shared" si="130"/>
        <v>0</v>
      </c>
      <c r="EI55" s="54">
        <f t="shared" si="131"/>
        <v>0</v>
      </c>
      <c r="EJ55" s="54">
        <f t="shared" si="132"/>
        <v>0</v>
      </c>
      <c r="EK55" s="54">
        <f t="shared" si="133"/>
        <v>0</v>
      </c>
      <c r="EL55" s="54">
        <f t="shared" si="134"/>
        <v>0</v>
      </c>
      <c r="EM55" s="54">
        <f t="shared" si="135"/>
        <v>0</v>
      </c>
      <c r="EN55" s="54">
        <f t="shared" si="136"/>
        <v>0</v>
      </c>
      <c r="EO55" s="54">
        <f t="shared" si="136"/>
        <v>0</v>
      </c>
      <c r="EP55" s="189"/>
    </row>
    <row r="56" spans="1:166" ht="39" customHeight="1" x14ac:dyDescent="0.5">
      <c r="A56" s="36" t="s">
        <v>23</v>
      </c>
      <c r="B56" s="37">
        <v>46196</v>
      </c>
      <c r="C56" s="37" t="s">
        <v>19</v>
      </c>
      <c r="D56" s="38"/>
      <c r="E56" s="39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8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8"/>
      <c r="AL56" s="162"/>
      <c r="AM56" s="89"/>
      <c r="AN56" s="89"/>
      <c r="AO56" s="89"/>
      <c r="AP56" s="89"/>
      <c r="AQ56" s="89"/>
      <c r="AR56" s="89"/>
      <c r="AS56" s="163"/>
      <c r="AT56" s="89"/>
      <c r="AU56" s="89"/>
      <c r="AV56" s="89"/>
      <c r="AW56" s="89"/>
      <c r="AX56" s="89"/>
      <c r="AY56" s="89"/>
      <c r="AZ56" s="89"/>
      <c r="BA56" s="89"/>
      <c r="BB56" s="162"/>
      <c r="BC56" s="89"/>
      <c r="BD56" s="89"/>
      <c r="BE56" s="89"/>
      <c r="BF56" s="89"/>
      <c r="BG56" s="89"/>
      <c r="BH56" s="89"/>
      <c r="BI56" s="89"/>
      <c r="BJ56" s="88"/>
      <c r="BK56" s="90"/>
      <c r="BL56" s="64"/>
      <c r="BM56" s="64"/>
      <c r="BN56" s="64"/>
      <c r="BO56" s="64"/>
      <c r="BP56" s="64"/>
      <c r="BQ56" s="64"/>
      <c r="BR56" s="64"/>
      <c r="BS56" s="91"/>
      <c r="BT56" s="76" t="s">
        <v>38</v>
      </c>
      <c r="BU56" s="51">
        <v>14</v>
      </c>
      <c r="BV56" s="51"/>
      <c r="BW56" s="30"/>
      <c r="BX56" s="53"/>
      <c r="BY56" s="54">
        <f t="shared" si="69"/>
        <v>0</v>
      </c>
      <c r="BZ56" s="54">
        <f t="shared" si="70"/>
        <v>0</v>
      </c>
      <c r="CA56" s="54">
        <f t="shared" si="71"/>
        <v>0</v>
      </c>
      <c r="CB56" s="54">
        <f t="shared" si="72"/>
        <v>0</v>
      </c>
      <c r="CC56" s="54">
        <f t="shared" si="73"/>
        <v>0</v>
      </c>
      <c r="CD56" s="54">
        <f t="shared" si="74"/>
        <v>0</v>
      </c>
      <c r="CE56" s="54">
        <f t="shared" si="75"/>
        <v>0</v>
      </c>
      <c r="CF56" s="54">
        <f t="shared" si="76"/>
        <v>0</v>
      </c>
      <c r="CG56" s="54">
        <f t="shared" si="77"/>
        <v>0</v>
      </c>
      <c r="CH56" s="54">
        <f t="shared" si="78"/>
        <v>0</v>
      </c>
      <c r="CI56" s="54">
        <f t="shared" si="79"/>
        <v>0</v>
      </c>
      <c r="CJ56" s="54">
        <f t="shared" si="80"/>
        <v>0</v>
      </c>
      <c r="CK56" s="54">
        <f t="shared" si="81"/>
        <v>0</v>
      </c>
      <c r="CL56" s="54">
        <f t="shared" si="82"/>
        <v>1</v>
      </c>
      <c r="CM56" s="54">
        <f t="shared" si="83"/>
        <v>0</v>
      </c>
      <c r="CN56" s="54">
        <f t="shared" si="84"/>
        <v>0</v>
      </c>
      <c r="CO56" s="54">
        <f t="shared" si="85"/>
        <v>0</v>
      </c>
      <c r="CP56" s="54">
        <f t="shared" si="86"/>
        <v>0</v>
      </c>
      <c r="CQ56" s="54">
        <f t="shared" si="87"/>
        <v>0</v>
      </c>
      <c r="CR56" s="54">
        <f t="shared" si="88"/>
        <v>0</v>
      </c>
      <c r="CS56" s="54">
        <f t="shared" si="89"/>
        <v>0</v>
      </c>
      <c r="CT56" s="54">
        <f t="shared" si="90"/>
        <v>0</v>
      </c>
      <c r="CU56" s="54">
        <f t="shared" si="91"/>
        <v>0</v>
      </c>
      <c r="CV56" s="54">
        <f t="shared" si="92"/>
        <v>0</v>
      </c>
      <c r="CW56" s="54">
        <f t="shared" si="93"/>
        <v>0</v>
      </c>
      <c r="CX56" s="54">
        <f t="shared" si="94"/>
        <v>0</v>
      </c>
      <c r="CY56" s="54">
        <f t="shared" si="95"/>
        <v>0</v>
      </c>
      <c r="CZ56" s="54">
        <f t="shared" si="96"/>
        <v>0</v>
      </c>
      <c r="DA56" s="54">
        <f t="shared" si="97"/>
        <v>0</v>
      </c>
      <c r="DB56" s="54">
        <f t="shared" si="98"/>
        <v>0</v>
      </c>
      <c r="DC56" s="54">
        <f t="shared" si="99"/>
        <v>0</v>
      </c>
      <c r="DD56" s="54">
        <f t="shared" si="100"/>
        <v>0</v>
      </c>
      <c r="DE56" s="54">
        <f t="shared" si="101"/>
        <v>0</v>
      </c>
      <c r="DF56" s="54">
        <f t="shared" si="102"/>
        <v>0</v>
      </c>
      <c r="DG56" s="54">
        <f t="shared" si="103"/>
        <v>0</v>
      </c>
      <c r="DH56" s="54">
        <f t="shared" si="104"/>
        <v>0</v>
      </c>
      <c r="DI56" s="54">
        <f t="shared" si="105"/>
        <v>0</v>
      </c>
      <c r="DJ56" s="54">
        <f t="shared" si="106"/>
        <v>0</v>
      </c>
      <c r="DK56" s="54">
        <f t="shared" si="107"/>
        <v>0</v>
      </c>
      <c r="DL56" s="54">
        <f t="shared" si="108"/>
        <v>0</v>
      </c>
      <c r="DM56" s="54">
        <f t="shared" si="109"/>
        <v>0</v>
      </c>
      <c r="DN56" s="54">
        <f t="shared" si="110"/>
        <v>0</v>
      </c>
      <c r="DO56" s="54">
        <f t="shared" si="111"/>
        <v>0</v>
      </c>
      <c r="DP56" s="54">
        <f t="shared" si="112"/>
        <v>0</v>
      </c>
      <c r="DQ56" s="54">
        <f t="shared" si="113"/>
        <v>0</v>
      </c>
      <c r="DR56" s="54">
        <f t="shared" si="114"/>
        <v>0</v>
      </c>
      <c r="DS56" s="54">
        <f t="shared" si="115"/>
        <v>0</v>
      </c>
      <c r="DT56" s="54">
        <f t="shared" si="116"/>
        <v>0</v>
      </c>
      <c r="DU56" s="54">
        <f t="shared" si="117"/>
        <v>0</v>
      </c>
      <c r="DV56" s="54">
        <f t="shared" si="118"/>
        <v>0</v>
      </c>
      <c r="DW56" s="54">
        <f t="shared" si="119"/>
        <v>0</v>
      </c>
      <c r="DX56" s="54">
        <f t="shared" si="120"/>
        <v>0</v>
      </c>
      <c r="DY56" s="54">
        <f t="shared" si="121"/>
        <v>0</v>
      </c>
      <c r="DZ56" s="54">
        <f t="shared" si="122"/>
        <v>0</v>
      </c>
      <c r="EA56" s="54">
        <f t="shared" si="123"/>
        <v>0</v>
      </c>
      <c r="EB56" s="54">
        <f t="shared" si="124"/>
        <v>0</v>
      </c>
      <c r="EC56" s="54">
        <f t="shared" si="125"/>
        <v>0</v>
      </c>
      <c r="ED56" s="54">
        <f t="shared" si="126"/>
        <v>0</v>
      </c>
      <c r="EE56" s="54">
        <f t="shared" si="127"/>
        <v>0</v>
      </c>
      <c r="EF56" s="54">
        <f t="shared" si="128"/>
        <v>0</v>
      </c>
      <c r="EG56" s="54">
        <f t="shared" si="129"/>
        <v>0</v>
      </c>
      <c r="EH56" s="54">
        <f t="shared" si="130"/>
        <v>0</v>
      </c>
      <c r="EI56" s="54">
        <f t="shared" si="131"/>
        <v>0</v>
      </c>
      <c r="EJ56" s="54">
        <f t="shared" si="132"/>
        <v>0</v>
      </c>
      <c r="EK56" s="54">
        <f t="shared" si="133"/>
        <v>0</v>
      </c>
      <c r="EL56" s="54">
        <f t="shared" si="134"/>
        <v>0</v>
      </c>
      <c r="EM56" s="54">
        <f t="shared" si="135"/>
        <v>0</v>
      </c>
      <c r="EN56" s="54">
        <f t="shared" si="136"/>
        <v>0</v>
      </c>
      <c r="EO56" s="54">
        <f t="shared" si="136"/>
        <v>0</v>
      </c>
      <c r="EP56" s="189"/>
      <c r="EQ56" s="190"/>
      <c r="ER56" s="190"/>
      <c r="ES56" s="190"/>
      <c r="ET56" s="190"/>
      <c r="EU56" s="190"/>
      <c r="EV56" s="190"/>
      <c r="EW56" s="190"/>
      <c r="EX56" s="190"/>
      <c r="EY56" s="190"/>
      <c r="EZ56" s="190"/>
      <c r="FA56" s="190"/>
      <c r="FB56" s="190"/>
      <c r="FC56" s="190"/>
      <c r="FD56" s="190"/>
      <c r="FE56" s="190"/>
      <c r="FF56" s="190"/>
      <c r="FG56" s="190"/>
      <c r="FH56" s="190"/>
      <c r="FI56" s="190"/>
      <c r="FJ56" s="190"/>
    </row>
    <row r="57" spans="1:166" s="190" customFormat="1" ht="39" customHeight="1" x14ac:dyDescent="0.5">
      <c r="A57" s="156"/>
      <c r="B57" s="227"/>
      <c r="C57" s="227" t="s">
        <v>21</v>
      </c>
      <c r="D57" s="228"/>
      <c r="E57" s="229"/>
      <c r="F57" s="230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  <c r="R57" s="230"/>
      <c r="S57" s="230"/>
      <c r="T57" s="231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  <c r="AE57" s="232"/>
      <c r="AF57" s="232"/>
      <c r="AG57" s="232"/>
      <c r="AH57" s="232"/>
      <c r="AI57" s="232"/>
      <c r="AJ57" s="232"/>
      <c r="AK57" s="231"/>
      <c r="AL57" s="233"/>
      <c r="AM57" s="232"/>
      <c r="AN57" s="232"/>
      <c r="AO57" s="232"/>
      <c r="AP57" s="232"/>
      <c r="AQ57" s="232"/>
      <c r="AR57" s="232"/>
      <c r="AS57" s="234"/>
      <c r="AT57" s="232"/>
      <c r="AU57" s="232"/>
      <c r="AV57" s="232"/>
      <c r="AW57" s="232"/>
      <c r="AX57" s="232"/>
      <c r="AY57" s="232"/>
      <c r="AZ57" s="232"/>
      <c r="BA57" s="232"/>
      <c r="BB57" s="233"/>
      <c r="BC57" s="232"/>
      <c r="BD57" s="232"/>
      <c r="BE57" s="232"/>
      <c r="BF57" s="232"/>
      <c r="BG57" s="232"/>
      <c r="BH57" s="232"/>
      <c r="BI57" s="232"/>
      <c r="BJ57" s="231"/>
      <c r="BK57" s="235"/>
      <c r="BL57" s="236"/>
      <c r="BM57" s="236"/>
      <c r="BN57" s="236"/>
      <c r="BO57" s="236"/>
      <c r="BP57" s="236"/>
      <c r="BQ57" s="236"/>
      <c r="BR57" s="236"/>
      <c r="BS57" s="237"/>
      <c r="BT57" s="76" t="s">
        <v>38</v>
      </c>
      <c r="BU57" s="238">
        <v>14</v>
      </c>
      <c r="BV57" s="238"/>
      <c r="BW57" s="30"/>
      <c r="BX57" s="53"/>
      <c r="BY57" s="54">
        <f t="shared" si="69"/>
        <v>0</v>
      </c>
      <c r="BZ57" s="54">
        <f t="shared" si="70"/>
        <v>0</v>
      </c>
      <c r="CA57" s="54">
        <f t="shared" si="71"/>
        <v>0</v>
      </c>
      <c r="CB57" s="54">
        <f t="shared" si="72"/>
        <v>0</v>
      </c>
      <c r="CC57" s="54">
        <f t="shared" si="73"/>
        <v>0</v>
      </c>
      <c r="CD57" s="54">
        <f t="shared" si="74"/>
        <v>0</v>
      </c>
      <c r="CE57" s="54">
        <f t="shared" si="75"/>
        <v>0</v>
      </c>
      <c r="CF57" s="54">
        <f t="shared" si="76"/>
        <v>0</v>
      </c>
      <c r="CG57" s="54">
        <f t="shared" si="77"/>
        <v>0</v>
      </c>
      <c r="CH57" s="54">
        <f t="shared" si="78"/>
        <v>0</v>
      </c>
      <c r="CI57" s="54">
        <f t="shared" si="79"/>
        <v>0</v>
      </c>
      <c r="CJ57" s="54">
        <f t="shared" si="80"/>
        <v>0</v>
      </c>
      <c r="CK57" s="54">
        <f t="shared" si="81"/>
        <v>0</v>
      </c>
      <c r="CL57" s="54">
        <f t="shared" si="82"/>
        <v>1</v>
      </c>
      <c r="CM57" s="54">
        <f t="shared" si="83"/>
        <v>0</v>
      </c>
      <c r="CN57" s="54">
        <f t="shared" si="84"/>
        <v>0</v>
      </c>
      <c r="CO57" s="54">
        <f t="shared" si="85"/>
        <v>0</v>
      </c>
      <c r="CP57" s="54">
        <f t="shared" si="86"/>
        <v>0</v>
      </c>
      <c r="CQ57" s="54">
        <f t="shared" si="87"/>
        <v>0</v>
      </c>
      <c r="CR57" s="54">
        <f t="shared" si="88"/>
        <v>0</v>
      </c>
      <c r="CS57" s="54">
        <f t="shared" si="89"/>
        <v>0</v>
      </c>
      <c r="CT57" s="54">
        <f t="shared" si="90"/>
        <v>0</v>
      </c>
      <c r="CU57" s="54">
        <f t="shared" si="91"/>
        <v>0</v>
      </c>
      <c r="CV57" s="54">
        <f t="shared" si="92"/>
        <v>0</v>
      </c>
      <c r="CW57" s="54">
        <f t="shared" si="93"/>
        <v>0</v>
      </c>
      <c r="CX57" s="54">
        <f t="shared" si="94"/>
        <v>0</v>
      </c>
      <c r="CY57" s="54">
        <f t="shared" si="95"/>
        <v>0</v>
      </c>
      <c r="CZ57" s="54">
        <f t="shared" si="96"/>
        <v>0</v>
      </c>
      <c r="DA57" s="54">
        <f t="shared" si="97"/>
        <v>0</v>
      </c>
      <c r="DB57" s="54">
        <f t="shared" si="98"/>
        <v>0</v>
      </c>
      <c r="DC57" s="54">
        <f t="shared" si="99"/>
        <v>0</v>
      </c>
      <c r="DD57" s="54">
        <f t="shared" si="100"/>
        <v>0</v>
      </c>
      <c r="DE57" s="54">
        <f t="shared" si="101"/>
        <v>0</v>
      </c>
      <c r="DF57" s="54">
        <f t="shared" si="102"/>
        <v>0</v>
      </c>
      <c r="DG57" s="54">
        <f t="shared" si="103"/>
        <v>0</v>
      </c>
      <c r="DH57" s="54">
        <f t="shared" si="104"/>
        <v>0</v>
      </c>
      <c r="DI57" s="54">
        <f t="shared" si="105"/>
        <v>0</v>
      </c>
      <c r="DJ57" s="54">
        <f t="shared" si="106"/>
        <v>0</v>
      </c>
      <c r="DK57" s="54">
        <f t="shared" si="107"/>
        <v>0</v>
      </c>
      <c r="DL57" s="54">
        <f t="shared" si="108"/>
        <v>0</v>
      </c>
      <c r="DM57" s="54">
        <f t="shared" si="109"/>
        <v>0</v>
      </c>
      <c r="DN57" s="54">
        <f t="shared" si="110"/>
        <v>0</v>
      </c>
      <c r="DO57" s="54">
        <f t="shared" si="111"/>
        <v>0</v>
      </c>
      <c r="DP57" s="54">
        <f t="shared" si="112"/>
        <v>0</v>
      </c>
      <c r="DQ57" s="54">
        <f t="shared" si="113"/>
        <v>0</v>
      </c>
      <c r="DR57" s="54">
        <f t="shared" si="114"/>
        <v>0</v>
      </c>
      <c r="DS57" s="54">
        <f t="shared" si="115"/>
        <v>0</v>
      </c>
      <c r="DT57" s="54">
        <f t="shared" si="116"/>
        <v>0</v>
      </c>
      <c r="DU57" s="54">
        <f t="shared" si="117"/>
        <v>0</v>
      </c>
      <c r="DV57" s="54">
        <f t="shared" si="118"/>
        <v>0</v>
      </c>
      <c r="DW57" s="54">
        <f t="shared" si="119"/>
        <v>0</v>
      </c>
      <c r="DX57" s="54">
        <f t="shared" si="120"/>
        <v>0</v>
      </c>
      <c r="DY57" s="54">
        <f t="shared" si="121"/>
        <v>0</v>
      </c>
      <c r="DZ57" s="54">
        <f t="shared" si="122"/>
        <v>0</v>
      </c>
      <c r="EA57" s="54">
        <f t="shared" si="123"/>
        <v>0</v>
      </c>
      <c r="EB57" s="54">
        <f t="shared" si="124"/>
        <v>0</v>
      </c>
      <c r="EC57" s="54">
        <f t="shared" si="125"/>
        <v>0</v>
      </c>
      <c r="ED57" s="54">
        <f t="shared" si="126"/>
        <v>0</v>
      </c>
      <c r="EE57" s="54">
        <f t="shared" si="127"/>
        <v>0</v>
      </c>
      <c r="EF57" s="54">
        <f t="shared" si="128"/>
        <v>0</v>
      </c>
      <c r="EG57" s="54">
        <f t="shared" si="129"/>
        <v>0</v>
      </c>
      <c r="EH57" s="54">
        <f t="shared" si="130"/>
        <v>0</v>
      </c>
      <c r="EI57" s="54">
        <f t="shared" si="131"/>
        <v>0</v>
      </c>
      <c r="EJ57" s="54">
        <f t="shared" si="132"/>
        <v>0</v>
      </c>
      <c r="EK57" s="54">
        <f t="shared" si="133"/>
        <v>0</v>
      </c>
      <c r="EL57" s="54">
        <f t="shared" si="134"/>
        <v>0</v>
      </c>
      <c r="EM57" s="54">
        <f t="shared" si="135"/>
        <v>0</v>
      </c>
      <c r="EN57" s="54">
        <f t="shared" si="136"/>
        <v>0</v>
      </c>
      <c r="EO57" s="54">
        <f t="shared" si="136"/>
        <v>0</v>
      </c>
      <c r="EP57" s="189"/>
    </row>
    <row r="58" spans="1:166" ht="41.25" hidden="1" customHeight="1" x14ac:dyDescent="0.5">
      <c r="A58" s="242" t="s">
        <v>24</v>
      </c>
      <c r="B58" s="243">
        <v>46197</v>
      </c>
      <c r="C58" s="243"/>
      <c r="D58" s="244"/>
      <c r="E58" s="244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  <c r="AS58" s="245"/>
      <c r="AT58" s="245"/>
      <c r="AU58" s="245"/>
      <c r="AV58" s="245"/>
      <c r="AW58" s="245"/>
      <c r="AX58" s="245"/>
      <c r="AY58" s="245"/>
      <c r="AZ58" s="245"/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245"/>
      <c r="BL58" s="245"/>
      <c r="BM58" s="245"/>
      <c r="BN58" s="245"/>
      <c r="BO58" s="245"/>
      <c r="BP58" s="245"/>
      <c r="BQ58" s="245"/>
      <c r="BR58" s="245"/>
      <c r="BS58" s="245"/>
      <c r="BT58" s="76" t="s">
        <v>38</v>
      </c>
      <c r="BU58" s="247"/>
      <c r="BV58" s="247"/>
      <c r="BW58" s="248"/>
      <c r="BX58" s="111"/>
      <c r="BY58" s="54">
        <f t="shared" si="69"/>
        <v>0</v>
      </c>
      <c r="BZ58" s="54">
        <f t="shared" si="70"/>
        <v>0</v>
      </c>
      <c r="CA58" s="54">
        <f t="shared" si="71"/>
        <v>0</v>
      </c>
      <c r="CB58" s="54">
        <f t="shared" si="72"/>
        <v>0</v>
      </c>
      <c r="CC58" s="54">
        <f t="shared" si="73"/>
        <v>0</v>
      </c>
      <c r="CD58" s="54">
        <f t="shared" si="74"/>
        <v>0</v>
      </c>
      <c r="CE58" s="54">
        <f t="shared" si="75"/>
        <v>0</v>
      </c>
      <c r="CF58" s="54">
        <f t="shared" si="76"/>
        <v>0</v>
      </c>
      <c r="CG58" s="54">
        <f t="shared" si="77"/>
        <v>0</v>
      </c>
      <c r="CH58" s="54">
        <f t="shared" si="78"/>
        <v>0</v>
      </c>
      <c r="CI58" s="54">
        <f t="shared" si="79"/>
        <v>0</v>
      </c>
      <c r="CJ58" s="54">
        <f t="shared" si="80"/>
        <v>0</v>
      </c>
      <c r="CK58" s="54">
        <f t="shared" si="81"/>
        <v>0</v>
      </c>
      <c r="CL58" s="54">
        <f t="shared" si="82"/>
        <v>0</v>
      </c>
      <c r="CM58" s="54">
        <f t="shared" si="83"/>
        <v>0</v>
      </c>
      <c r="CN58" s="54">
        <f t="shared" si="84"/>
        <v>0</v>
      </c>
      <c r="CO58" s="54">
        <f t="shared" si="85"/>
        <v>0</v>
      </c>
      <c r="CP58" s="54">
        <f t="shared" si="86"/>
        <v>0</v>
      </c>
      <c r="CQ58" s="54">
        <f t="shared" si="87"/>
        <v>0</v>
      </c>
      <c r="CR58" s="54">
        <f t="shared" si="88"/>
        <v>0</v>
      </c>
      <c r="CS58" s="54">
        <f t="shared" si="89"/>
        <v>0</v>
      </c>
      <c r="CT58" s="54">
        <f t="shared" si="90"/>
        <v>0</v>
      </c>
      <c r="CU58" s="54">
        <f t="shared" si="91"/>
        <v>0</v>
      </c>
      <c r="CV58" s="54">
        <f t="shared" si="92"/>
        <v>0</v>
      </c>
      <c r="CW58" s="54">
        <f t="shared" si="93"/>
        <v>0</v>
      </c>
      <c r="CX58" s="54">
        <f t="shared" si="94"/>
        <v>0</v>
      </c>
      <c r="CY58" s="54">
        <f t="shared" si="95"/>
        <v>0</v>
      </c>
      <c r="CZ58" s="54">
        <f t="shared" si="96"/>
        <v>0</v>
      </c>
      <c r="DA58" s="54">
        <f t="shared" si="97"/>
        <v>0</v>
      </c>
      <c r="DB58" s="54">
        <f t="shared" si="98"/>
        <v>0</v>
      </c>
      <c r="DC58" s="54">
        <f t="shared" si="99"/>
        <v>0</v>
      </c>
      <c r="DD58" s="54">
        <f t="shared" si="100"/>
        <v>0</v>
      </c>
      <c r="DE58" s="54">
        <f t="shared" si="101"/>
        <v>0</v>
      </c>
      <c r="DF58" s="54">
        <f t="shared" si="102"/>
        <v>0</v>
      </c>
      <c r="DG58" s="54">
        <f t="shared" si="103"/>
        <v>0</v>
      </c>
      <c r="DH58" s="54">
        <f t="shared" si="104"/>
        <v>0</v>
      </c>
      <c r="DI58" s="54">
        <f t="shared" si="105"/>
        <v>0</v>
      </c>
      <c r="DJ58" s="54">
        <f t="shared" si="106"/>
        <v>0</v>
      </c>
      <c r="DK58" s="54">
        <f t="shared" si="107"/>
        <v>0</v>
      </c>
      <c r="DL58" s="54">
        <f t="shared" si="108"/>
        <v>0</v>
      </c>
      <c r="DM58" s="54">
        <f t="shared" si="109"/>
        <v>0</v>
      </c>
      <c r="DN58" s="54">
        <f t="shared" si="110"/>
        <v>0</v>
      </c>
      <c r="DO58" s="54">
        <f t="shared" si="111"/>
        <v>0</v>
      </c>
      <c r="DP58" s="54">
        <f t="shared" si="112"/>
        <v>0</v>
      </c>
      <c r="DQ58" s="54">
        <f t="shared" si="113"/>
        <v>0</v>
      </c>
      <c r="DR58" s="54">
        <f t="shared" si="114"/>
        <v>0</v>
      </c>
      <c r="DS58" s="54">
        <f t="shared" si="115"/>
        <v>0</v>
      </c>
      <c r="DT58" s="54">
        <f t="shared" si="116"/>
        <v>0</v>
      </c>
      <c r="DU58" s="54">
        <f t="shared" si="117"/>
        <v>0</v>
      </c>
      <c r="DV58" s="54">
        <f t="shared" si="118"/>
        <v>0</v>
      </c>
      <c r="DW58" s="54">
        <f t="shared" si="119"/>
        <v>0</v>
      </c>
      <c r="DX58" s="54">
        <f t="shared" si="120"/>
        <v>0</v>
      </c>
      <c r="DY58" s="54">
        <f t="shared" si="121"/>
        <v>0</v>
      </c>
      <c r="DZ58" s="54">
        <f t="shared" si="122"/>
        <v>0</v>
      </c>
      <c r="EA58" s="54">
        <f t="shared" si="123"/>
        <v>0</v>
      </c>
      <c r="EB58" s="54">
        <f t="shared" si="124"/>
        <v>0</v>
      </c>
      <c r="EC58" s="54">
        <f t="shared" si="125"/>
        <v>0</v>
      </c>
      <c r="ED58" s="54">
        <f t="shared" si="126"/>
        <v>0</v>
      </c>
      <c r="EE58" s="54">
        <f t="shared" si="127"/>
        <v>0</v>
      </c>
      <c r="EF58" s="54">
        <f t="shared" si="128"/>
        <v>0</v>
      </c>
      <c r="EG58" s="54">
        <f t="shared" si="129"/>
        <v>0</v>
      </c>
      <c r="EH58" s="54">
        <f t="shared" si="130"/>
        <v>0</v>
      </c>
      <c r="EI58" s="54">
        <f t="shared" si="131"/>
        <v>0</v>
      </c>
      <c r="EJ58" s="54">
        <f t="shared" si="132"/>
        <v>0</v>
      </c>
      <c r="EK58" s="54">
        <f t="shared" si="133"/>
        <v>0</v>
      </c>
      <c r="EL58" s="54">
        <f t="shared" si="134"/>
        <v>0</v>
      </c>
      <c r="EM58" s="54">
        <f t="shared" si="135"/>
        <v>0</v>
      </c>
      <c r="EN58" s="54">
        <f t="shared" si="136"/>
        <v>0</v>
      </c>
      <c r="EO58" s="54">
        <f t="shared" si="136"/>
        <v>0</v>
      </c>
      <c r="EP58" s="189"/>
      <c r="EQ58" s="190"/>
      <c r="ER58" s="190"/>
      <c r="ES58" s="190"/>
      <c r="ET58" s="190"/>
      <c r="EU58" s="190"/>
      <c r="EV58" s="190"/>
      <c r="EW58" s="190"/>
      <c r="EX58" s="190"/>
      <c r="EY58" s="190"/>
      <c r="EZ58" s="190"/>
      <c r="FA58" s="190"/>
      <c r="FB58" s="190"/>
      <c r="FC58" s="190"/>
      <c r="FD58" s="190"/>
      <c r="FE58" s="190"/>
      <c r="FF58" s="190"/>
      <c r="FG58" s="190"/>
      <c r="FH58" s="190"/>
      <c r="FI58" s="190"/>
      <c r="FJ58" s="190"/>
    </row>
    <row r="59" spans="1:166" ht="38.25" hidden="1" customHeight="1" x14ac:dyDescent="0.5">
      <c r="A59" s="242"/>
      <c r="B59" s="243">
        <v>46198</v>
      </c>
      <c r="C59" s="243"/>
      <c r="D59" s="244"/>
      <c r="E59" s="244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  <c r="AQ59" s="245"/>
      <c r="AR59" s="245"/>
      <c r="AS59" s="245"/>
      <c r="AT59" s="245"/>
      <c r="AU59" s="245"/>
      <c r="AV59" s="245"/>
      <c r="AW59" s="245"/>
      <c r="AX59" s="245"/>
      <c r="AY59" s="245"/>
      <c r="AZ59" s="245"/>
      <c r="BA59" s="245"/>
      <c r="BB59" s="245"/>
      <c r="BC59" s="245"/>
      <c r="BD59" s="245"/>
      <c r="BE59" s="245"/>
      <c r="BF59" s="245"/>
      <c r="BG59" s="245"/>
      <c r="BH59" s="245"/>
      <c r="BI59" s="245"/>
      <c r="BJ59" s="245"/>
      <c r="BK59" s="245"/>
      <c r="BL59" s="245"/>
      <c r="BM59" s="245"/>
      <c r="BN59" s="245"/>
      <c r="BO59" s="245"/>
      <c r="BP59" s="245"/>
      <c r="BQ59" s="245"/>
      <c r="BR59" s="245"/>
      <c r="BS59" s="245"/>
      <c r="BT59" s="76" t="s">
        <v>38</v>
      </c>
      <c r="BU59" s="247"/>
      <c r="BV59" s="247"/>
      <c r="BW59" s="248"/>
      <c r="BX59" s="111"/>
      <c r="BY59" s="54">
        <f t="shared" si="69"/>
        <v>0</v>
      </c>
      <c r="BZ59" s="54">
        <f t="shared" si="70"/>
        <v>0</v>
      </c>
      <c r="CA59" s="54">
        <f t="shared" si="71"/>
        <v>0</v>
      </c>
      <c r="CB59" s="54">
        <f t="shared" si="72"/>
        <v>0</v>
      </c>
      <c r="CC59" s="54">
        <f t="shared" si="73"/>
        <v>0</v>
      </c>
      <c r="CD59" s="54">
        <f t="shared" si="74"/>
        <v>0</v>
      </c>
      <c r="CE59" s="54">
        <f t="shared" si="75"/>
        <v>0</v>
      </c>
      <c r="CF59" s="54">
        <f t="shared" si="76"/>
        <v>0</v>
      </c>
      <c r="CG59" s="54">
        <f t="shared" si="77"/>
        <v>0</v>
      </c>
      <c r="CH59" s="54">
        <f t="shared" si="78"/>
        <v>0</v>
      </c>
      <c r="CI59" s="54">
        <f t="shared" si="79"/>
        <v>0</v>
      </c>
      <c r="CJ59" s="54">
        <f t="shared" si="80"/>
        <v>0</v>
      </c>
      <c r="CK59" s="54">
        <f t="shared" si="81"/>
        <v>0</v>
      </c>
      <c r="CL59" s="54">
        <f t="shared" si="82"/>
        <v>0</v>
      </c>
      <c r="CM59" s="54">
        <f t="shared" si="83"/>
        <v>0</v>
      </c>
      <c r="CN59" s="54">
        <f t="shared" si="84"/>
        <v>0</v>
      </c>
      <c r="CO59" s="54">
        <f t="shared" si="85"/>
        <v>0</v>
      </c>
      <c r="CP59" s="54">
        <f t="shared" si="86"/>
        <v>0</v>
      </c>
      <c r="CQ59" s="54">
        <f t="shared" si="87"/>
        <v>0</v>
      </c>
      <c r="CR59" s="54">
        <f t="shared" si="88"/>
        <v>0</v>
      </c>
      <c r="CS59" s="54">
        <f t="shared" si="89"/>
        <v>0</v>
      </c>
      <c r="CT59" s="54">
        <f t="shared" si="90"/>
        <v>0</v>
      </c>
      <c r="CU59" s="54">
        <f t="shared" si="91"/>
        <v>0</v>
      </c>
      <c r="CV59" s="54">
        <f t="shared" si="92"/>
        <v>0</v>
      </c>
      <c r="CW59" s="54">
        <f t="shared" si="93"/>
        <v>0</v>
      </c>
      <c r="CX59" s="54">
        <f t="shared" si="94"/>
        <v>0</v>
      </c>
      <c r="CY59" s="54">
        <f t="shared" si="95"/>
        <v>0</v>
      </c>
      <c r="CZ59" s="54">
        <f t="shared" si="96"/>
        <v>0</v>
      </c>
      <c r="DA59" s="54">
        <f t="shared" si="97"/>
        <v>0</v>
      </c>
      <c r="DB59" s="54">
        <f t="shared" si="98"/>
        <v>0</v>
      </c>
      <c r="DC59" s="54">
        <f t="shared" si="99"/>
        <v>0</v>
      </c>
      <c r="DD59" s="54">
        <f t="shared" si="100"/>
        <v>0</v>
      </c>
      <c r="DE59" s="54">
        <f t="shared" si="101"/>
        <v>0</v>
      </c>
      <c r="DF59" s="54">
        <f t="shared" si="102"/>
        <v>0</v>
      </c>
      <c r="DG59" s="54">
        <f t="shared" si="103"/>
        <v>0</v>
      </c>
      <c r="DH59" s="54">
        <f t="shared" si="104"/>
        <v>0</v>
      </c>
      <c r="DI59" s="54">
        <f t="shared" si="105"/>
        <v>0</v>
      </c>
      <c r="DJ59" s="54">
        <f t="shared" si="106"/>
        <v>0</v>
      </c>
      <c r="DK59" s="54">
        <f t="shared" si="107"/>
        <v>0</v>
      </c>
      <c r="DL59" s="54">
        <f t="shared" si="108"/>
        <v>0</v>
      </c>
      <c r="DM59" s="54">
        <f t="shared" si="109"/>
        <v>0</v>
      </c>
      <c r="DN59" s="54">
        <f t="shared" si="110"/>
        <v>0</v>
      </c>
      <c r="DO59" s="54">
        <f t="shared" si="111"/>
        <v>0</v>
      </c>
      <c r="DP59" s="54">
        <f t="shared" si="112"/>
        <v>0</v>
      </c>
      <c r="DQ59" s="54">
        <f t="shared" si="113"/>
        <v>0</v>
      </c>
      <c r="DR59" s="54">
        <f t="shared" si="114"/>
        <v>0</v>
      </c>
      <c r="DS59" s="54">
        <f t="shared" si="115"/>
        <v>0</v>
      </c>
      <c r="DT59" s="54">
        <f t="shared" si="116"/>
        <v>0</v>
      </c>
      <c r="DU59" s="54">
        <f t="shared" si="117"/>
        <v>0</v>
      </c>
      <c r="DV59" s="54">
        <f t="shared" si="118"/>
        <v>0</v>
      </c>
      <c r="DW59" s="54">
        <f t="shared" si="119"/>
        <v>0</v>
      </c>
      <c r="DX59" s="54">
        <f t="shared" si="120"/>
        <v>0</v>
      </c>
      <c r="DY59" s="54">
        <f t="shared" si="121"/>
        <v>0</v>
      </c>
      <c r="DZ59" s="54">
        <f t="shared" si="122"/>
        <v>0</v>
      </c>
      <c r="EA59" s="54">
        <f t="shared" si="123"/>
        <v>0</v>
      </c>
      <c r="EB59" s="54">
        <f t="shared" si="124"/>
        <v>0</v>
      </c>
      <c r="EC59" s="54">
        <f t="shared" si="125"/>
        <v>0</v>
      </c>
      <c r="ED59" s="54">
        <f t="shared" si="126"/>
        <v>0</v>
      </c>
      <c r="EE59" s="54">
        <f t="shared" si="127"/>
        <v>0</v>
      </c>
      <c r="EF59" s="54">
        <f t="shared" si="128"/>
        <v>0</v>
      </c>
      <c r="EG59" s="54">
        <f t="shared" si="129"/>
        <v>0</v>
      </c>
      <c r="EH59" s="54">
        <f t="shared" si="130"/>
        <v>0</v>
      </c>
      <c r="EI59" s="54">
        <f t="shared" si="131"/>
        <v>0</v>
      </c>
      <c r="EJ59" s="54">
        <f t="shared" si="132"/>
        <v>0</v>
      </c>
      <c r="EK59" s="54">
        <f t="shared" si="133"/>
        <v>0</v>
      </c>
      <c r="EL59" s="54">
        <f t="shared" si="134"/>
        <v>0</v>
      </c>
      <c r="EM59" s="54">
        <f t="shared" si="135"/>
        <v>0</v>
      </c>
      <c r="EN59" s="54">
        <f t="shared" si="136"/>
        <v>0</v>
      </c>
      <c r="EO59" s="54">
        <f t="shared" si="136"/>
        <v>0</v>
      </c>
      <c r="EP59" s="189"/>
      <c r="EQ59" s="190"/>
      <c r="ER59" s="190"/>
      <c r="ES59" s="190"/>
      <c r="ET59" s="190"/>
      <c r="EU59" s="190"/>
      <c r="EV59" s="190"/>
      <c r="EW59" s="190"/>
      <c r="EX59" s="190"/>
      <c r="EY59" s="190"/>
      <c r="EZ59" s="190"/>
      <c r="FA59" s="190"/>
      <c r="FB59" s="190"/>
      <c r="FC59" s="190"/>
      <c r="FD59" s="190"/>
      <c r="FE59" s="190"/>
      <c r="FF59" s="190"/>
      <c r="FG59" s="190"/>
      <c r="FH59" s="190"/>
      <c r="FI59" s="190"/>
      <c r="FJ59" s="190"/>
    </row>
    <row r="60" spans="1:166" ht="25.8" hidden="1" x14ac:dyDescent="0.5">
      <c r="A60" s="242"/>
      <c r="B60" s="243">
        <v>46199</v>
      </c>
      <c r="C60" s="243"/>
      <c r="D60" s="244"/>
      <c r="E60" s="244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  <c r="AQ60" s="245"/>
      <c r="AR60" s="245"/>
      <c r="AS60" s="245"/>
      <c r="AT60" s="245"/>
      <c r="AU60" s="245"/>
      <c r="AV60" s="245"/>
      <c r="AW60" s="245"/>
      <c r="AX60" s="245"/>
      <c r="AY60" s="245"/>
      <c r="AZ60" s="245"/>
      <c r="BA60" s="245"/>
      <c r="BB60" s="245"/>
      <c r="BC60" s="245"/>
      <c r="BD60" s="245"/>
      <c r="BE60" s="245"/>
      <c r="BF60" s="245"/>
      <c r="BG60" s="245"/>
      <c r="BH60" s="245"/>
      <c r="BI60" s="245"/>
      <c r="BJ60" s="245"/>
      <c r="BK60" s="245"/>
      <c r="BL60" s="245"/>
      <c r="BM60" s="245"/>
      <c r="BN60" s="245"/>
      <c r="BO60" s="245"/>
      <c r="BP60" s="245"/>
      <c r="BQ60" s="245"/>
      <c r="BR60" s="245"/>
      <c r="BS60" s="245"/>
      <c r="BT60" s="76" t="s">
        <v>38</v>
      </c>
      <c r="BU60" s="247"/>
      <c r="BV60" s="247"/>
      <c r="BW60" s="248"/>
      <c r="BX60" s="111"/>
      <c r="BY60" s="54">
        <f t="shared" si="69"/>
        <v>0</v>
      </c>
      <c r="BZ60" s="54">
        <f t="shared" si="70"/>
        <v>0</v>
      </c>
      <c r="CA60" s="54">
        <f t="shared" si="71"/>
        <v>0</v>
      </c>
      <c r="CB60" s="54">
        <f t="shared" si="72"/>
        <v>0</v>
      </c>
      <c r="CC60" s="54">
        <f t="shared" si="73"/>
        <v>0</v>
      </c>
      <c r="CD60" s="54">
        <f t="shared" si="74"/>
        <v>0</v>
      </c>
      <c r="CE60" s="54">
        <f t="shared" si="75"/>
        <v>0</v>
      </c>
      <c r="CF60" s="54">
        <f t="shared" si="76"/>
        <v>0</v>
      </c>
      <c r="CG60" s="54">
        <f t="shared" si="77"/>
        <v>0</v>
      </c>
      <c r="CH60" s="54">
        <f t="shared" si="78"/>
        <v>0</v>
      </c>
      <c r="CI60" s="54">
        <f t="shared" si="79"/>
        <v>0</v>
      </c>
      <c r="CJ60" s="54">
        <f t="shared" si="80"/>
        <v>0</v>
      </c>
      <c r="CK60" s="54">
        <f t="shared" si="81"/>
        <v>0</v>
      </c>
      <c r="CL60" s="54">
        <f t="shared" si="82"/>
        <v>0</v>
      </c>
      <c r="CM60" s="54">
        <f t="shared" si="83"/>
        <v>0</v>
      </c>
      <c r="CN60" s="54">
        <f t="shared" si="84"/>
        <v>0</v>
      </c>
      <c r="CO60" s="54">
        <f t="shared" si="85"/>
        <v>0</v>
      </c>
      <c r="CP60" s="54">
        <f t="shared" si="86"/>
        <v>0</v>
      </c>
      <c r="CQ60" s="54">
        <f t="shared" si="87"/>
        <v>0</v>
      </c>
      <c r="CR60" s="54">
        <f t="shared" si="88"/>
        <v>0</v>
      </c>
      <c r="CS60" s="54">
        <f t="shared" si="89"/>
        <v>0</v>
      </c>
      <c r="CT60" s="54">
        <f t="shared" si="90"/>
        <v>0</v>
      </c>
      <c r="CU60" s="54">
        <f t="shared" si="91"/>
        <v>0</v>
      </c>
      <c r="CV60" s="54">
        <f t="shared" si="92"/>
        <v>0</v>
      </c>
      <c r="CW60" s="54">
        <f t="shared" si="93"/>
        <v>0</v>
      </c>
      <c r="CX60" s="54">
        <f t="shared" si="94"/>
        <v>0</v>
      </c>
      <c r="CY60" s="54">
        <f t="shared" si="95"/>
        <v>0</v>
      </c>
      <c r="CZ60" s="54">
        <f t="shared" si="96"/>
        <v>0</v>
      </c>
      <c r="DA60" s="54">
        <f t="shared" si="97"/>
        <v>0</v>
      </c>
      <c r="DB60" s="54">
        <f t="shared" si="98"/>
        <v>0</v>
      </c>
      <c r="DC60" s="54">
        <f t="shared" si="99"/>
        <v>0</v>
      </c>
      <c r="DD60" s="54">
        <f t="shared" si="100"/>
        <v>0</v>
      </c>
      <c r="DE60" s="54">
        <f t="shared" si="101"/>
        <v>0</v>
      </c>
      <c r="DF60" s="54">
        <f t="shared" si="102"/>
        <v>0</v>
      </c>
      <c r="DG60" s="54">
        <f t="shared" si="103"/>
        <v>0</v>
      </c>
      <c r="DH60" s="54">
        <f t="shared" si="104"/>
        <v>0</v>
      </c>
      <c r="DI60" s="54">
        <f t="shared" si="105"/>
        <v>0</v>
      </c>
      <c r="DJ60" s="54">
        <f t="shared" si="106"/>
        <v>0</v>
      </c>
      <c r="DK60" s="54">
        <f t="shared" si="107"/>
        <v>0</v>
      </c>
      <c r="DL60" s="54">
        <f t="shared" si="108"/>
        <v>0</v>
      </c>
      <c r="DM60" s="54">
        <f t="shared" si="109"/>
        <v>0</v>
      </c>
      <c r="DN60" s="54">
        <f t="shared" si="110"/>
        <v>0</v>
      </c>
      <c r="DO60" s="54">
        <f t="shared" si="111"/>
        <v>0</v>
      </c>
      <c r="DP60" s="54">
        <f t="shared" si="112"/>
        <v>0</v>
      </c>
      <c r="DQ60" s="54">
        <f t="shared" si="113"/>
        <v>0</v>
      </c>
      <c r="DR60" s="54">
        <f t="shared" si="114"/>
        <v>0</v>
      </c>
      <c r="DS60" s="54">
        <f t="shared" si="115"/>
        <v>0</v>
      </c>
      <c r="DT60" s="54">
        <f t="shared" si="116"/>
        <v>0</v>
      </c>
      <c r="DU60" s="54">
        <f t="shared" si="117"/>
        <v>0</v>
      </c>
      <c r="DV60" s="54">
        <f t="shared" si="118"/>
        <v>0</v>
      </c>
      <c r="DW60" s="54">
        <f t="shared" si="119"/>
        <v>0</v>
      </c>
      <c r="DX60" s="54">
        <f t="shared" si="120"/>
        <v>0</v>
      </c>
      <c r="DY60" s="54">
        <f t="shared" si="121"/>
        <v>0</v>
      </c>
      <c r="DZ60" s="54">
        <f t="shared" si="122"/>
        <v>0</v>
      </c>
      <c r="EA60" s="54">
        <f t="shared" si="123"/>
        <v>0</v>
      </c>
      <c r="EB60" s="54">
        <f t="shared" si="124"/>
        <v>0</v>
      </c>
      <c r="EC60" s="54">
        <f t="shared" si="125"/>
        <v>0</v>
      </c>
      <c r="ED60" s="54">
        <f t="shared" si="126"/>
        <v>0</v>
      </c>
      <c r="EE60" s="54">
        <f t="shared" si="127"/>
        <v>0</v>
      </c>
      <c r="EF60" s="54">
        <f t="shared" si="128"/>
        <v>0</v>
      </c>
      <c r="EG60" s="54">
        <f t="shared" si="129"/>
        <v>0</v>
      </c>
      <c r="EH60" s="54">
        <f t="shared" si="130"/>
        <v>0</v>
      </c>
      <c r="EI60" s="54">
        <f t="shared" si="131"/>
        <v>0</v>
      </c>
      <c r="EJ60" s="54">
        <f t="shared" si="132"/>
        <v>0</v>
      </c>
      <c r="EK60" s="54">
        <f t="shared" si="133"/>
        <v>0</v>
      </c>
      <c r="EL60" s="54">
        <f t="shared" si="134"/>
        <v>0</v>
      </c>
      <c r="EM60" s="54">
        <f t="shared" si="135"/>
        <v>0</v>
      </c>
      <c r="EN60" s="54">
        <f t="shared" si="136"/>
        <v>0</v>
      </c>
      <c r="EO60" s="54">
        <f t="shared" si="136"/>
        <v>0</v>
      </c>
      <c r="EP60" s="189"/>
      <c r="EQ60" s="190"/>
      <c r="ER60" s="190"/>
      <c r="ES60" s="190"/>
      <c r="ET60" s="190"/>
      <c r="EU60" s="190"/>
      <c r="EV60" s="190"/>
      <c r="EW60" s="190"/>
      <c r="EX60" s="190"/>
      <c r="EY60" s="190"/>
      <c r="EZ60" s="190"/>
      <c r="FA60" s="190"/>
      <c r="FB60" s="190"/>
      <c r="FC60" s="190"/>
      <c r="FD60" s="190"/>
      <c r="FE60" s="190"/>
      <c r="FF60" s="190"/>
      <c r="FG60" s="190"/>
      <c r="FH60" s="190"/>
      <c r="FI60" s="190"/>
      <c r="FJ60" s="190"/>
    </row>
    <row r="61" spans="1:166" s="65" customFormat="1" ht="25.8" hidden="1" x14ac:dyDescent="0.5">
      <c r="A61" s="242"/>
      <c r="B61" s="243">
        <v>46200</v>
      </c>
      <c r="C61" s="243"/>
      <c r="D61" s="244"/>
      <c r="E61" s="244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245"/>
      <c r="AB61" s="245"/>
      <c r="AC61" s="245"/>
      <c r="AD61" s="245"/>
      <c r="AE61" s="245"/>
      <c r="AF61" s="245"/>
      <c r="AG61" s="245"/>
      <c r="AH61" s="245"/>
      <c r="AI61" s="245"/>
      <c r="AJ61" s="245"/>
      <c r="AK61" s="245"/>
      <c r="AL61" s="245"/>
      <c r="AM61" s="245"/>
      <c r="AN61" s="245"/>
      <c r="AO61" s="245"/>
      <c r="AP61" s="245"/>
      <c r="AQ61" s="245"/>
      <c r="AR61" s="245"/>
      <c r="AS61" s="245"/>
      <c r="AT61" s="245"/>
      <c r="AU61" s="245"/>
      <c r="AV61" s="245"/>
      <c r="AW61" s="245"/>
      <c r="AX61" s="245"/>
      <c r="AY61" s="245"/>
      <c r="AZ61" s="245"/>
      <c r="BA61" s="245"/>
      <c r="BB61" s="245"/>
      <c r="BC61" s="245"/>
      <c r="BD61" s="245"/>
      <c r="BE61" s="245"/>
      <c r="BF61" s="245"/>
      <c r="BG61" s="245"/>
      <c r="BH61" s="245"/>
      <c r="BI61" s="245"/>
      <c r="BJ61" s="245"/>
      <c r="BK61" s="245"/>
      <c r="BL61" s="245"/>
      <c r="BM61" s="245"/>
      <c r="BN61" s="245"/>
      <c r="BO61" s="245"/>
      <c r="BP61" s="245"/>
      <c r="BQ61" s="245"/>
      <c r="BR61" s="245"/>
      <c r="BS61" s="245"/>
      <c r="BT61" s="76" t="s">
        <v>38</v>
      </c>
      <c r="BU61" s="247"/>
      <c r="BV61" s="247"/>
      <c r="BW61" s="248"/>
      <c r="BX61" s="111"/>
      <c r="BY61" s="54">
        <f t="shared" si="69"/>
        <v>0</v>
      </c>
      <c r="BZ61" s="54">
        <f t="shared" si="70"/>
        <v>0</v>
      </c>
      <c r="CA61" s="54">
        <f t="shared" si="71"/>
        <v>0</v>
      </c>
      <c r="CB61" s="54">
        <f t="shared" si="72"/>
        <v>0</v>
      </c>
      <c r="CC61" s="54">
        <f t="shared" si="73"/>
        <v>0</v>
      </c>
      <c r="CD61" s="54">
        <f t="shared" si="74"/>
        <v>0</v>
      </c>
      <c r="CE61" s="54">
        <f t="shared" si="75"/>
        <v>0</v>
      </c>
      <c r="CF61" s="54">
        <f t="shared" si="76"/>
        <v>0</v>
      </c>
      <c r="CG61" s="54">
        <f t="shared" si="77"/>
        <v>0</v>
      </c>
      <c r="CH61" s="54">
        <f t="shared" si="78"/>
        <v>0</v>
      </c>
      <c r="CI61" s="54">
        <f t="shared" si="79"/>
        <v>0</v>
      </c>
      <c r="CJ61" s="54">
        <f t="shared" si="80"/>
        <v>0</v>
      </c>
      <c r="CK61" s="54">
        <f t="shared" si="81"/>
        <v>0</v>
      </c>
      <c r="CL61" s="54">
        <f t="shared" si="82"/>
        <v>0</v>
      </c>
      <c r="CM61" s="54">
        <f t="shared" si="83"/>
        <v>0</v>
      </c>
      <c r="CN61" s="54">
        <f t="shared" si="84"/>
        <v>0</v>
      </c>
      <c r="CO61" s="54">
        <f t="shared" si="85"/>
        <v>0</v>
      </c>
      <c r="CP61" s="54">
        <f t="shared" si="86"/>
        <v>0</v>
      </c>
      <c r="CQ61" s="54">
        <f t="shared" si="87"/>
        <v>0</v>
      </c>
      <c r="CR61" s="54">
        <f t="shared" si="88"/>
        <v>0</v>
      </c>
      <c r="CS61" s="54">
        <f t="shared" si="89"/>
        <v>0</v>
      </c>
      <c r="CT61" s="54">
        <f t="shared" si="90"/>
        <v>0</v>
      </c>
      <c r="CU61" s="54">
        <f t="shared" si="91"/>
        <v>0</v>
      </c>
      <c r="CV61" s="54">
        <f t="shared" si="92"/>
        <v>0</v>
      </c>
      <c r="CW61" s="54">
        <f t="shared" si="93"/>
        <v>0</v>
      </c>
      <c r="CX61" s="54">
        <f t="shared" si="94"/>
        <v>0</v>
      </c>
      <c r="CY61" s="54">
        <f t="shared" si="95"/>
        <v>0</v>
      </c>
      <c r="CZ61" s="54">
        <f t="shared" si="96"/>
        <v>0</v>
      </c>
      <c r="DA61" s="54">
        <f t="shared" si="97"/>
        <v>0</v>
      </c>
      <c r="DB61" s="54">
        <f t="shared" si="98"/>
        <v>0</v>
      </c>
      <c r="DC61" s="54">
        <f t="shared" si="99"/>
        <v>0</v>
      </c>
      <c r="DD61" s="54">
        <f t="shared" si="100"/>
        <v>0</v>
      </c>
      <c r="DE61" s="54">
        <f t="shared" si="101"/>
        <v>0</v>
      </c>
      <c r="DF61" s="54">
        <f t="shared" si="102"/>
        <v>0</v>
      </c>
      <c r="DG61" s="54">
        <f t="shared" si="103"/>
        <v>0</v>
      </c>
      <c r="DH61" s="54">
        <f t="shared" si="104"/>
        <v>0</v>
      </c>
      <c r="DI61" s="54">
        <f t="shared" si="105"/>
        <v>0</v>
      </c>
      <c r="DJ61" s="54">
        <f t="shared" si="106"/>
        <v>0</v>
      </c>
      <c r="DK61" s="54">
        <f t="shared" si="107"/>
        <v>0</v>
      </c>
      <c r="DL61" s="54">
        <f t="shared" si="108"/>
        <v>0</v>
      </c>
      <c r="DM61" s="54">
        <f t="shared" si="109"/>
        <v>0</v>
      </c>
      <c r="DN61" s="54">
        <f t="shared" si="110"/>
        <v>0</v>
      </c>
      <c r="DO61" s="54">
        <f t="shared" si="111"/>
        <v>0</v>
      </c>
      <c r="DP61" s="54">
        <f t="shared" si="112"/>
        <v>0</v>
      </c>
      <c r="DQ61" s="54">
        <f t="shared" si="113"/>
        <v>0</v>
      </c>
      <c r="DR61" s="54">
        <f t="shared" si="114"/>
        <v>0</v>
      </c>
      <c r="DS61" s="54">
        <f t="shared" si="115"/>
        <v>0</v>
      </c>
      <c r="DT61" s="54">
        <f t="shared" si="116"/>
        <v>0</v>
      </c>
      <c r="DU61" s="54">
        <f t="shared" si="117"/>
        <v>0</v>
      </c>
      <c r="DV61" s="54">
        <f t="shared" si="118"/>
        <v>0</v>
      </c>
      <c r="DW61" s="54">
        <f t="shared" si="119"/>
        <v>0</v>
      </c>
      <c r="DX61" s="54">
        <f t="shared" si="120"/>
        <v>0</v>
      </c>
      <c r="DY61" s="54">
        <f t="shared" si="121"/>
        <v>0</v>
      </c>
      <c r="DZ61" s="54">
        <f t="shared" si="122"/>
        <v>0</v>
      </c>
      <c r="EA61" s="54">
        <f t="shared" si="123"/>
        <v>0</v>
      </c>
      <c r="EB61" s="54">
        <f t="shared" si="124"/>
        <v>0</v>
      </c>
      <c r="EC61" s="54">
        <f t="shared" si="125"/>
        <v>0</v>
      </c>
      <c r="ED61" s="54">
        <f t="shared" si="126"/>
        <v>0</v>
      </c>
      <c r="EE61" s="54">
        <f t="shared" si="127"/>
        <v>0</v>
      </c>
      <c r="EF61" s="54">
        <f t="shared" si="128"/>
        <v>0</v>
      </c>
      <c r="EG61" s="54">
        <f t="shared" si="129"/>
        <v>0</v>
      </c>
      <c r="EH61" s="54">
        <f t="shared" si="130"/>
        <v>0</v>
      </c>
      <c r="EI61" s="54">
        <f t="shared" si="131"/>
        <v>0</v>
      </c>
      <c r="EJ61" s="54">
        <f t="shared" si="132"/>
        <v>0</v>
      </c>
      <c r="EK61" s="54">
        <f t="shared" si="133"/>
        <v>0</v>
      </c>
      <c r="EL61" s="54">
        <f t="shared" si="134"/>
        <v>0</v>
      </c>
      <c r="EM61" s="54">
        <f t="shared" si="135"/>
        <v>0</v>
      </c>
      <c r="EN61" s="54">
        <f t="shared" si="136"/>
        <v>0</v>
      </c>
      <c r="EO61" s="54">
        <f t="shared" si="136"/>
        <v>0</v>
      </c>
      <c r="EP61" s="191"/>
      <c r="EQ61" s="187"/>
      <c r="ER61" s="187"/>
      <c r="ES61" s="187"/>
      <c r="ET61" s="187"/>
      <c r="EU61" s="187"/>
      <c r="EV61" s="187"/>
      <c r="EW61" s="187"/>
      <c r="EX61" s="187"/>
      <c r="EY61" s="187"/>
      <c r="EZ61" s="187"/>
      <c r="FA61" s="187"/>
      <c r="FB61" s="187"/>
      <c r="FC61" s="187"/>
      <c r="FD61" s="187"/>
      <c r="FE61" s="187"/>
      <c r="FF61" s="187"/>
      <c r="FG61" s="187"/>
      <c r="FH61" s="187"/>
      <c r="FI61" s="187"/>
      <c r="FJ61" s="187"/>
    </row>
    <row r="62" spans="1:166" s="65" customFormat="1" ht="22.5" hidden="1" customHeight="1" x14ac:dyDescent="0.5">
      <c r="A62" s="242"/>
      <c r="B62" s="243">
        <v>46201</v>
      </c>
      <c r="C62" s="243"/>
      <c r="D62" s="244"/>
      <c r="E62" s="244"/>
      <c r="F62" s="249"/>
      <c r="G62" s="249"/>
      <c r="H62" s="249"/>
      <c r="I62" s="249"/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9"/>
      <c r="AF62" s="249"/>
      <c r="AG62" s="249"/>
      <c r="AH62" s="249"/>
      <c r="AI62" s="249"/>
      <c r="AJ62" s="249"/>
      <c r="AK62" s="249"/>
      <c r="AL62" s="249"/>
      <c r="AM62" s="249"/>
      <c r="AN62" s="249"/>
      <c r="AO62" s="249"/>
      <c r="AP62" s="249"/>
      <c r="AQ62" s="249"/>
      <c r="AR62" s="249"/>
      <c r="AS62" s="249"/>
      <c r="AT62" s="249"/>
      <c r="AU62" s="249"/>
      <c r="AV62" s="249"/>
      <c r="AW62" s="249"/>
      <c r="AX62" s="249"/>
      <c r="AY62" s="249"/>
      <c r="AZ62" s="249"/>
      <c r="BA62" s="249"/>
      <c r="BB62" s="249"/>
      <c r="BC62" s="249"/>
      <c r="BD62" s="249"/>
      <c r="BE62" s="249"/>
      <c r="BF62" s="249"/>
      <c r="BG62" s="249"/>
      <c r="BH62" s="249"/>
      <c r="BI62" s="249"/>
      <c r="BJ62" s="249"/>
      <c r="BK62" s="249"/>
      <c r="BL62" s="249"/>
      <c r="BM62" s="249"/>
      <c r="BN62" s="249"/>
      <c r="BO62" s="249"/>
      <c r="BP62" s="249"/>
      <c r="BQ62" s="249"/>
      <c r="BR62" s="249"/>
      <c r="BS62" s="249"/>
      <c r="BT62" s="76" t="s">
        <v>38</v>
      </c>
      <c r="BU62" s="249"/>
      <c r="BV62" s="249"/>
      <c r="BW62" s="246"/>
      <c r="BX62" s="111"/>
      <c r="BY62" s="54">
        <f t="shared" si="69"/>
        <v>0</v>
      </c>
      <c r="BZ62" s="54">
        <f t="shared" si="70"/>
        <v>0</v>
      </c>
      <c r="CA62" s="54">
        <f t="shared" si="71"/>
        <v>0</v>
      </c>
      <c r="CB62" s="54">
        <f t="shared" si="72"/>
        <v>0</v>
      </c>
      <c r="CC62" s="54">
        <f t="shared" si="73"/>
        <v>0</v>
      </c>
      <c r="CD62" s="54">
        <f t="shared" si="74"/>
        <v>0</v>
      </c>
      <c r="CE62" s="54">
        <f t="shared" si="75"/>
        <v>0</v>
      </c>
      <c r="CF62" s="54">
        <f t="shared" si="76"/>
        <v>0</v>
      </c>
      <c r="CG62" s="54">
        <f t="shared" si="77"/>
        <v>0</v>
      </c>
      <c r="CH62" s="54">
        <f t="shared" si="78"/>
        <v>0</v>
      </c>
      <c r="CI62" s="54">
        <f t="shared" si="79"/>
        <v>0</v>
      </c>
      <c r="CJ62" s="54">
        <f t="shared" si="80"/>
        <v>0</v>
      </c>
      <c r="CK62" s="54">
        <f t="shared" si="81"/>
        <v>0</v>
      </c>
      <c r="CL62" s="54">
        <f t="shared" si="82"/>
        <v>0</v>
      </c>
      <c r="CM62" s="54">
        <f t="shared" si="83"/>
        <v>0</v>
      </c>
      <c r="CN62" s="54">
        <f t="shared" si="84"/>
        <v>0</v>
      </c>
      <c r="CO62" s="54">
        <f t="shared" si="85"/>
        <v>0</v>
      </c>
      <c r="CP62" s="54">
        <f t="shared" si="86"/>
        <v>0</v>
      </c>
      <c r="CQ62" s="54">
        <f t="shared" si="87"/>
        <v>0</v>
      </c>
      <c r="CR62" s="54">
        <f t="shared" si="88"/>
        <v>0</v>
      </c>
      <c r="CS62" s="54">
        <f t="shared" si="89"/>
        <v>0</v>
      </c>
      <c r="CT62" s="54">
        <f t="shared" si="90"/>
        <v>0</v>
      </c>
      <c r="CU62" s="54">
        <f t="shared" si="91"/>
        <v>0</v>
      </c>
      <c r="CV62" s="54">
        <f t="shared" si="92"/>
        <v>0</v>
      </c>
      <c r="CW62" s="54">
        <f t="shared" si="93"/>
        <v>0</v>
      </c>
      <c r="CX62" s="54">
        <f t="shared" si="94"/>
        <v>0</v>
      </c>
      <c r="CY62" s="54">
        <f t="shared" si="95"/>
        <v>0</v>
      </c>
      <c r="CZ62" s="54">
        <f t="shared" si="96"/>
        <v>0</v>
      </c>
      <c r="DA62" s="54">
        <f t="shared" si="97"/>
        <v>0</v>
      </c>
      <c r="DB62" s="54">
        <f t="shared" si="98"/>
        <v>0</v>
      </c>
      <c r="DC62" s="54">
        <f t="shared" si="99"/>
        <v>0</v>
      </c>
      <c r="DD62" s="54">
        <f t="shared" si="100"/>
        <v>0</v>
      </c>
      <c r="DE62" s="54">
        <f t="shared" si="101"/>
        <v>0</v>
      </c>
      <c r="DF62" s="54">
        <f t="shared" si="102"/>
        <v>0</v>
      </c>
      <c r="DG62" s="54">
        <f t="shared" si="103"/>
        <v>0</v>
      </c>
      <c r="DH62" s="54">
        <f t="shared" si="104"/>
        <v>0</v>
      </c>
      <c r="DI62" s="54">
        <f t="shared" si="105"/>
        <v>0</v>
      </c>
      <c r="DJ62" s="54">
        <f t="shared" si="106"/>
        <v>0</v>
      </c>
      <c r="DK62" s="54">
        <f t="shared" si="107"/>
        <v>0</v>
      </c>
      <c r="DL62" s="54">
        <f t="shared" si="108"/>
        <v>0</v>
      </c>
      <c r="DM62" s="54">
        <f t="shared" si="109"/>
        <v>0</v>
      </c>
      <c r="DN62" s="54">
        <f t="shared" si="110"/>
        <v>0</v>
      </c>
      <c r="DO62" s="54">
        <f t="shared" si="111"/>
        <v>0</v>
      </c>
      <c r="DP62" s="54">
        <f t="shared" si="112"/>
        <v>0</v>
      </c>
      <c r="DQ62" s="54">
        <f t="shared" si="113"/>
        <v>0</v>
      </c>
      <c r="DR62" s="54">
        <f t="shared" si="114"/>
        <v>0</v>
      </c>
      <c r="DS62" s="54">
        <f t="shared" si="115"/>
        <v>0</v>
      </c>
      <c r="DT62" s="54">
        <f t="shared" si="116"/>
        <v>0</v>
      </c>
      <c r="DU62" s="54">
        <f t="shared" si="117"/>
        <v>0</v>
      </c>
      <c r="DV62" s="54">
        <f t="shared" si="118"/>
        <v>0</v>
      </c>
      <c r="DW62" s="54">
        <f t="shared" si="119"/>
        <v>0</v>
      </c>
      <c r="DX62" s="54">
        <f t="shared" si="120"/>
        <v>0</v>
      </c>
      <c r="DY62" s="54">
        <f t="shared" si="121"/>
        <v>0</v>
      </c>
      <c r="DZ62" s="54">
        <f t="shared" si="122"/>
        <v>0</v>
      </c>
      <c r="EA62" s="54">
        <f t="shared" si="123"/>
        <v>0</v>
      </c>
      <c r="EB62" s="54">
        <f t="shared" si="124"/>
        <v>0</v>
      </c>
      <c r="EC62" s="54">
        <f t="shared" si="125"/>
        <v>0</v>
      </c>
      <c r="ED62" s="54">
        <f t="shared" si="126"/>
        <v>0</v>
      </c>
      <c r="EE62" s="54">
        <f t="shared" si="127"/>
        <v>0</v>
      </c>
      <c r="EF62" s="54">
        <f t="shared" si="128"/>
        <v>0</v>
      </c>
      <c r="EG62" s="54">
        <f t="shared" si="129"/>
        <v>0</v>
      </c>
      <c r="EH62" s="54">
        <f t="shared" si="130"/>
        <v>0</v>
      </c>
      <c r="EI62" s="54">
        <f t="shared" si="131"/>
        <v>0</v>
      </c>
      <c r="EJ62" s="54">
        <f t="shared" si="132"/>
        <v>0</v>
      </c>
      <c r="EK62" s="54">
        <f t="shared" si="133"/>
        <v>0</v>
      </c>
      <c r="EL62" s="54">
        <f t="shared" si="134"/>
        <v>0</v>
      </c>
      <c r="EM62" s="54">
        <f t="shared" si="135"/>
        <v>0</v>
      </c>
      <c r="EN62" s="54">
        <f t="shared" si="136"/>
        <v>0</v>
      </c>
      <c r="EO62" s="54">
        <f t="shared" si="136"/>
        <v>0</v>
      </c>
      <c r="EP62" s="187"/>
      <c r="EQ62" s="187"/>
      <c r="ER62" s="187"/>
      <c r="ES62" s="187"/>
      <c r="ET62" s="187"/>
      <c r="EU62" s="187"/>
      <c r="EV62" s="187"/>
      <c r="EW62" s="187"/>
      <c r="EX62" s="187"/>
      <c r="EY62" s="187"/>
      <c r="EZ62" s="187"/>
      <c r="FA62" s="187"/>
      <c r="FB62" s="187"/>
      <c r="FC62" s="187"/>
      <c r="FD62" s="187"/>
      <c r="FE62" s="187"/>
      <c r="FF62" s="187"/>
      <c r="FG62" s="187"/>
      <c r="FH62" s="187"/>
      <c r="FI62" s="187"/>
      <c r="FJ62" s="187"/>
    </row>
    <row r="63" spans="1:166" s="93" customFormat="1" ht="30" hidden="1" customHeight="1" x14ac:dyDescent="0.5">
      <c r="A63" s="242"/>
      <c r="B63" s="243">
        <v>46202</v>
      </c>
      <c r="C63" s="243"/>
      <c r="D63" s="244"/>
      <c r="E63" s="244"/>
      <c r="F63" s="245"/>
      <c r="G63" s="245"/>
      <c r="H63" s="245"/>
      <c r="I63" s="245"/>
      <c r="J63" s="245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45"/>
      <c r="AA63" s="245"/>
      <c r="AB63" s="245"/>
      <c r="AC63" s="245"/>
      <c r="AD63" s="245"/>
      <c r="AE63" s="245"/>
      <c r="AF63" s="245"/>
      <c r="AG63" s="245"/>
      <c r="AH63" s="245"/>
      <c r="AI63" s="245"/>
      <c r="AJ63" s="245"/>
      <c r="AK63" s="245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5"/>
      <c r="BA63" s="245"/>
      <c r="BB63" s="245"/>
      <c r="BC63" s="245"/>
      <c r="BD63" s="245"/>
      <c r="BE63" s="245"/>
      <c r="BF63" s="245"/>
      <c r="BG63" s="245"/>
      <c r="BH63" s="245"/>
      <c r="BI63" s="245"/>
      <c r="BJ63" s="245"/>
      <c r="BK63" s="245"/>
      <c r="BL63" s="245"/>
      <c r="BM63" s="245"/>
      <c r="BN63" s="245"/>
      <c r="BO63" s="245"/>
      <c r="BP63" s="245"/>
      <c r="BQ63" s="245"/>
      <c r="BR63" s="245"/>
      <c r="BS63" s="245"/>
      <c r="BT63" s="76" t="s">
        <v>38</v>
      </c>
      <c r="BU63" s="250"/>
      <c r="BV63" s="250"/>
      <c r="BW63" s="248"/>
      <c r="BX63" s="111"/>
      <c r="BY63" s="54">
        <f t="shared" si="69"/>
        <v>0</v>
      </c>
      <c r="BZ63" s="54">
        <f t="shared" si="70"/>
        <v>0</v>
      </c>
      <c r="CA63" s="54">
        <f t="shared" si="71"/>
        <v>0</v>
      </c>
      <c r="CB63" s="54">
        <f t="shared" si="72"/>
        <v>0</v>
      </c>
      <c r="CC63" s="54">
        <f t="shared" si="73"/>
        <v>0</v>
      </c>
      <c r="CD63" s="54">
        <f t="shared" si="74"/>
        <v>0</v>
      </c>
      <c r="CE63" s="54">
        <f t="shared" si="75"/>
        <v>0</v>
      </c>
      <c r="CF63" s="54">
        <f t="shared" si="76"/>
        <v>0</v>
      </c>
      <c r="CG63" s="54">
        <f t="shared" si="77"/>
        <v>0</v>
      </c>
      <c r="CH63" s="54">
        <f t="shared" si="78"/>
        <v>0</v>
      </c>
      <c r="CI63" s="54">
        <f t="shared" si="79"/>
        <v>0</v>
      </c>
      <c r="CJ63" s="54">
        <f t="shared" si="80"/>
        <v>0</v>
      </c>
      <c r="CK63" s="54">
        <f t="shared" si="81"/>
        <v>0</v>
      </c>
      <c r="CL63" s="54">
        <f t="shared" si="82"/>
        <v>0</v>
      </c>
      <c r="CM63" s="54">
        <f t="shared" si="83"/>
        <v>0</v>
      </c>
      <c r="CN63" s="54">
        <f t="shared" si="84"/>
        <v>0</v>
      </c>
      <c r="CO63" s="54">
        <f t="shared" si="85"/>
        <v>0</v>
      </c>
      <c r="CP63" s="54">
        <f t="shared" si="86"/>
        <v>0</v>
      </c>
      <c r="CQ63" s="54">
        <f t="shared" si="87"/>
        <v>0</v>
      </c>
      <c r="CR63" s="54">
        <f t="shared" si="88"/>
        <v>0</v>
      </c>
      <c r="CS63" s="54">
        <f t="shared" si="89"/>
        <v>0</v>
      </c>
      <c r="CT63" s="54">
        <f t="shared" si="90"/>
        <v>0</v>
      </c>
      <c r="CU63" s="54">
        <f t="shared" si="91"/>
        <v>0</v>
      </c>
      <c r="CV63" s="54">
        <f t="shared" si="92"/>
        <v>0</v>
      </c>
      <c r="CW63" s="54">
        <f t="shared" si="93"/>
        <v>0</v>
      </c>
      <c r="CX63" s="54">
        <f t="shared" si="94"/>
        <v>0</v>
      </c>
      <c r="CY63" s="54">
        <f t="shared" si="95"/>
        <v>0</v>
      </c>
      <c r="CZ63" s="54">
        <f t="shared" si="96"/>
        <v>0</v>
      </c>
      <c r="DA63" s="54">
        <f t="shared" si="97"/>
        <v>0</v>
      </c>
      <c r="DB63" s="54">
        <f t="shared" si="98"/>
        <v>0</v>
      </c>
      <c r="DC63" s="54">
        <f t="shared" si="99"/>
        <v>0</v>
      </c>
      <c r="DD63" s="54">
        <f t="shared" si="100"/>
        <v>0</v>
      </c>
      <c r="DE63" s="54">
        <f t="shared" si="101"/>
        <v>0</v>
      </c>
      <c r="DF63" s="54">
        <f t="shared" si="102"/>
        <v>0</v>
      </c>
      <c r="DG63" s="54">
        <f t="shared" si="103"/>
        <v>0</v>
      </c>
      <c r="DH63" s="54">
        <f t="shared" si="104"/>
        <v>0</v>
      </c>
      <c r="DI63" s="54">
        <f t="shared" si="105"/>
        <v>0</v>
      </c>
      <c r="DJ63" s="54">
        <f t="shared" si="106"/>
        <v>0</v>
      </c>
      <c r="DK63" s="54">
        <f t="shared" si="107"/>
        <v>0</v>
      </c>
      <c r="DL63" s="54">
        <f t="shared" si="108"/>
        <v>0</v>
      </c>
      <c r="DM63" s="54">
        <f t="shared" si="109"/>
        <v>0</v>
      </c>
      <c r="DN63" s="54">
        <f t="shared" si="110"/>
        <v>0</v>
      </c>
      <c r="DO63" s="54">
        <f t="shared" si="111"/>
        <v>0</v>
      </c>
      <c r="DP63" s="54">
        <f t="shared" si="112"/>
        <v>0</v>
      </c>
      <c r="DQ63" s="54">
        <f t="shared" si="113"/>
        <v>0</v>
      </c>
      <c r="DR63" s="54">
        <f t="shared" si="114"/>
        <v>0</v>
      </c>
      <c r="DS63" s="54">
        <f t="shared" si="115"/>
        <v>0</v>
      </c>
      <c r="DT63" s="54">
        <f t="shared" si="116"/>
        <v>0</v>
      </c>
      <c r="DU63" s="54">
        <f t="shared" si="117"/>
        <v>0</v>
      </c>
      <c r="DV63" s="54">
        <f t="shared" si="118"/>
        <v>0</v>
      </c>
      <c r="DW63" s="54">
        <f t="shared" si="119"/>
        <v>0</v>
      </c>
      <c r="DX63" s="54">
        <f t="shared" si="120"/>
        <v>0</v>
      </c>
      <c r="DY63" s="54">
        <f t="shared" si="121"/>
        <v>0</v>
      </c>
      <c r="DZ63" s="54">
        <f t="shared" si="122"/>
        <v>0</v>
      </c>
      <c r="EA63" s="54">
        <f t="shared" si="123"/>
        <v>0</v>
      </c>
      <c r="EB63" s="54">
        <f t="shared" si="124"/>
        <v>0</v>
      </c>
      <c r="EC63" s="54">
        <f t="shared" si="125"/>
        <v>0</v>
      </c>
      <c r="ED63" s="54">
        <f t="shared" si="126"/>
        <v>0</v>
      </c>
      <c r="EE63" s="54">
        <f t="shared" si="127"/>
        <v>0</v>
      </c>
      <c r="EF63" s="54">
        <f t="shared" si="128"/>
        <v>0</v>
      </c>
      <c r="EG63" s="54">
        <f t="shared" si="129"/>
        <v>0</v>
      </c>
      <c r="EH63" s="54">
        <f t="shared" si="130"/>
        <v>0</v>
      </c>
      <c r="EI63" s="54">
        <f t="shared" si="131"/>
        <v>0</v>
      </c>
      <c r="EJ63" s="54">
        <f t="shared" si="132"/>
        <v>0</v>
      </c>
      <c r="EK63" s="54">
        <f t="shared" si="133"/>
        <v>0</v>
      </c>
      <c r="EL63" s="54">
        <f t="shared" si="134"/>
        <v>0</v>
      </c>
      <c r="EM63" s="54">
        <f t="shared" si="135"/>
        <v>0</v>
      </c>
      <c r="EN63" s="54">
        <f t="shared" si="136"/>
        <v>0</v>
      </c>
      <c r="EO63" s="54">
        <f t="shared" si="136"/>
        <v>0</v>
      </c>
      <c r="EP63" s="194"/>
      <c r="EQ63" s="195"/>
      <c r="ER63" s="195"/>
      <c r="ES63" s="195"/>
      <c r="ET63" s="195"/>
      <c r="EU63" s="195"/>
      <c r="EV63" s="195"/>
      <c r="EW63" s="195"/>
      <c r="EX63" s="195"/>
      <c r="EY63" s="195"/>
      <c r="EZ63" s="195"/>
      <c r="FA63" s="195"/>
      <c r="FB63" s="195"/>
      <c r="FC63" s="195"/>
      <c r="FD63" s="195"/>
      <c r="FE63" s="195"/>
      <c r="FF63" s="195"/>
      <c r="FG63" s="195"/>
      <c r="FH63" s="195"/>
      <c r="FI63" s="195"/>
      <c r="FJ63" s="195"/>
    </row>
    <row r="64" spans="1:166" s="93" customFormat="1" ht="30" hidden="1" customHeight="1" x14ac:dyDescent="0.5">
      <c r="A64" s="242"/>
      <c r="B64" s="243">
        <v>46203</v>
      </c>
      <c r="C64" s="243"/>
      <c r="D64" s="244"/>
      <c r="E64" s="244"/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245"/>
      <c r="AB64" s="245"/>
      <c r="AC64" s="245"/>
      <c r="AD64" s="245"/>
      <c r="AE64" s="245"/>
      <c r="AF64" s="245"/>
      <c r="AG64" s="245"/>
      <c r="AH64" s="245"/>
      <c r="AI64" s="245"/>
      <c r="AJ64" s="245"/>
      <c r="AK64" s="245"/>
      <c r="AL64" s="245"/>
      <c r="AM64" s="245"/>
      <c r="AN64" s="245"/>
      <c r="AO64" s="245"/>
      <c r="AP64" s="245"/>
      <c r="AQ64" s="245"/>
      <c r="AR64" s="245"/>
      <c r="AS64" s="245"/>
      <c r="AT64" s="245"/>
      <c r="AU64" s="245"/>
      <c r="AV64" s="245"/>
      <c r="AW64" s="245"/>
      <c r="AX64" s="245"/>
      <c r="AY64" s="245"/>
      <c r="AZ64" s="245"/>
      <c r="BA64" s="245"/>
      <c r="BB64" s="245"/>
      <c r="BC64" s="245"/>
      <c r="BD64" s="245"/>
      <c r="BE64" s="245"/>
      <c r="BF64" s="245"/>
      <c r="BG64" s="245"/>
      <c r="BH64" s="245"/>
      <c r="BI64" s="245"/>
      <c r="BJ64" s="245"/>
      <c r="BK64" s="245"/>
      <c r="BL64" s="245"/>
      <c r="BM64" s="245"/>
      <c r="BN64" s="245"/>
      <c r="BO64" s="245"/>
      <c r="BP64" s="245"/>
      <c r="BQ64" s="245"/>
      <c r="BR64" s="245"/>
      <c r="BS64" s="245"/>
      <c r="BT64" s="76" t="s">
        <v>38</v>
      </c>
      <c r="BU64" s="250"/>
      <c r="BV64" s="250"/>
      <c r="BW64" s="248"/>
      <c r="BX64" s="111"/>
      <c r="BY64" s="54">
        <f t="shared" si="69"/>
        <v>0</v>
      </c>
      <c r="BZ64" s="54">
        <f t="shared" si="70"/>
        <v>0</v>
      </c>
      <c r="CA64" s="54">
        <f t="shared" si="71"/>
        <v>0</v>
      </c>
      <c r="CB64" s="54">
        <f t="shared" si="72"/>
        <v>0</v>
      </c>
      <c r="CC64" s="54">
        <f t="shared" si="73"/>
        <v>0</v>
      </c>
      <c r="CD64" s="54">
        <f t="shared" si="74"/>
        <v>0</v>
      </c>
      <c r="CE64" s="54">
        <f t="shared" si="75"/>
        <v>0</v>
      </c>
      <c r="CF64" s="54">
        <f t="shared" si="76"/>
        <v>0</v>
      </c>
      <c r="CG64" s="54">
        <f t="shared" si="77"/>
        <v>0</v>
      </c>
      <c r="CH64" s="54">
        <f t="shared" si="78"/>
        <v>0</v>
      </c>
      <c r="CI64" s="54">
        <f t="shared" si="79"/>
        <v>0</v>
      </c>
      <c r="CJ64" s="54">
        <f t="shared" si="80"/>
        <v>0</v>
      </c>
      <c r="CK64" s="54">
        <f t="shared" si="81"/>
        <v>0</v>
      </c>
      <c r="CL64" s="54">
        <f t="shared" si="82"/>
        <v>0</v>
      </c>
      <c r="CM64" s="54">
        <f t="shared" si="83"/>
        <v>0</v>
      </c>
      <c r="CN64" s="54">
        <f t="shared" si="84"/>
        <v>0</v>
      </c>
      <c r="CO64" s="54">
        <f t="shared" si="85"/>
        <v>0</v>
      </c>
      <c r="CP64" s="54">
        <f t="shared" si="86"/>
        <v>0</v>
      </c>
      <c r="CQ64" s="54">
        <f t="shared" si="87"/>
        <v>0</v>
      </c>
      <c r="CR64" s="54">
        <f t="shared" si="88"/>
        <v>0</v>
      </c>
      <c r="CS64" s="54">
        <f t="shared" si="89"/>
        <v>0</v>
      </c>
      <c r="CT64" s="54">
        <f t="shared" si="90"/>
        <v>0</v>
      </c>
      <c r="CU64" s="54">
        <f t="shared" si="91"/>
        <v>0</v>
      </c>
      <c r="CV64" s="54">
        <f t="shared" si="92"/>
        <v>0</v>
      </c>
      <c r="CW64" s="54">
        <f t="shared" si="93"/>
        <v>0</v>
      </c>
      <c r="CX64" s="54">
        <f t="shared" si="94"/>
        <v>0</v>
      </c>
      <c r="CY64" s="54">
        <f t="shared" si="95"/>
        <v>0</v>
      </c>
      <c r="CZ64" s="54">
        <f t="shared" si="96"/>
        <v>0</v>
      </c>
      <c r="DA64" s="54">
        <f t="shared" si="97"/>
        <v>0</v>
      </c>
      <c r="DB64" s="54">
        <f t="shared" si="98"/>
        <v>0</v>
      </c>
      <c r="DC64" s="54">
        <f t="shared" si="99"/>
        <v>0</v>
      </c>
      <c r="DD64" s="54">
        <f t="shared" si="100"/>
        <v>0</v>
      </c>
      <c r="DE64" s="54">
        <f t="shared" si="101"/>
        <v>0</v>
      </c>
      <c r="DF64" s="54">
        <f t="shared" si="102"/>
        <v>0</v>
      </c>
      <c r="DG64" s="54">
        <f t="shared" si="103"/>
        <v>0</v>
      </c>
      <c r="DH64" s="54">
        <f t="shared" si="104"/>
        <v>0</v>
      </c>
      <c r="DI64" s="54">
        <f t="shared" si="105"/>
        <v>0</v>
      </c>
      <c r="DJ64" s="54">
        <f t="shared" si="106"/>
        <v>0</v>
      </c>
      <c r="DK64" s="54">
        <f t="shared" si="107"/>
        <v>0</v>
      </c>
      <c r="DL64" s="54">
        <f t="shared" si="108"/>
        <v>0</v>
      </c>
      <c r="DM64" s="54">
        <f t="shared" si="109"/>
        <v>0</v>
      </c>
      <c r="DN64" s="54">
        <f t="shared" si="110"/>
        <v>0</v>
      </c>
      <c r="DO64" s="54">
        <f t="shared" si="111"/>
        <v>0</v>
      </c>
      <c r="DP64" s="54">
        <f t="shared" si="112"/>
        <v>0</v>
      </c>
      <c r="DQ64" s="54">
        <f t="shared" si="113"/>
        <v>0</v>
      </c>
      <c r="DR64" s="54">
        <f t="shared" si="114"/>
        <v>0</v>
      </c>
      <c r="DS64" s="54">
        <f t="shared" si="115"/>
        <v>0</v>
      </c>
      <c r="DT64" s="54">
        <f t="shared" si="116"/>
        <v>0</v>
      </c>
      <c r="DU64" s="54">
        <f t="shared" si="117"/>
        <v>0</v>
      </c>
      <c r="DV64" s="54">
        <f t="shared" si="118"/>
        <v>0</v>
      </c>
      <c r="DW64" s="54">
        <f t="shared" si="119"/>
        <v>0</v>
      </c>
      <c r="DX64" s="54">
        <f t="shared" si="120"/>
        <v>0</v>
      </c>
      <c r="DY64" s="54">
        <f t="shared" si="121"/>
        <v>0</v>
      </c>
      <c r="DZ64" s="54">
        <f t="shared" si="122"/>
        <v>0</v>
      </c>
      <c r="EA64" s="54">
        <f t="shared" si="123"/>
        <v>0</v>
      </c>
      <c r="EB64" s="54">
        <f t="shared" si="124"/>
        <v>0</v>
      </c>
      <c r="EC64" s="54">
        <f t="shared" si="125"/>
        <v>0</v>
      </c>
      <c r="ED64" s="54">
        <f t="shared" si="126"/>
        <v>0</v>
      </c>
      <c r="EE64" s="54">
        <f t="shared" si="127"/>
        <v>0</v>
      </c>
      <c r="EF64" s="54">
        <f t="shared" si="128"/>
        <v>0</v>
      </c>
      <c r="EG64" s="54">
        <f t="shared" si="129"/>
        <v>0</v>
      </c>
      <c r="EH64" s="54">
        <f t="shared" si="130"/>
        <v>0</v>
      </c>
      <c r="EI64" s="54">
        <f t="shared" si="131"/>
        <v>0</v>
      </c>
      <c r="EJ64" s="54">
        <f t="shared" si="132"/>
        <v>0</v>
      </c>
      <c r="EK64" s="54">
        <f t="shared" si="133"/>
        <v>0</v>
      </c>
      <c r="EL64" s="54">
        <f t="shared" si="134"/>
        <v>0</v>
      </c>
      <c r="EM64" s="54">
        <f t="shared" si="135"/>
        <v>0</v>
      </c>
      <c r="EN64" s="54">
        <f t="shared" si="136"/>
        <v>0</v>
      </c>
      <c r="EO64" s="54">
        <f t="shared" si="136"/>
        <v>0</v>
      </c>
      <c r="EP64" s="194"/>
      <c r="EQ64" s="195"/>
      <c r="ER64" s="195"/>
      <c r="ES64" s="195"/>
      <c r="ET64" s="195"/>
      <c r="EU64" s="195"/>
      <c r="EV64" s="195"/>
      <c r="EW64" s="195"/>
      <c r="EX64" s="195"/>
      <c r="EY64" s="195"/>
      <c r="EZ64" s="195"/>
      <c r="FA64" s="195"/>
      <c r="FB64" s="195"/>
      <c r="FC64" s="195"/>
      <c r="FD64" s="195"/>
      <c r="FE64" s="195"/>
      <c r="FF64" s="195"/>
      <c r="FG64" s="195"/>
      <c r="FH64" s="195"/>
      <c r="FI64" s="195"/>
      <c r="FJ64" s="195"/>
    </row>
    <row r="65" spans="1:166" s="93" customFormat="1" ht="30" hidden="1" customHeight="1" x14ac:dyDescent="0.5">
      <c r="A65" s="242"/>
      <c r="B65" s="243">
        <v>46204</v>
      </c>
      <c r="C65" s="243"/>
      <c r="D65" s="244"/>
      <c r="E65" s="244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245"/>
      <c r="AL65" s="245"/>
      <c r="AM65" s="245"/>
      <c r="AN65" s="245"/>
      <c r="AO65" s="245"/>
      <c r="AP65" s="245"/>
      <c r="AQ65" s="245"/>
      <c r="AR65" s="245"/>
      <c r="AS65" s="245"/>
      <c r="AT65" s="245"/>
      <c r="AU65" s="245"/>
      <c r="AV65" s="245"/>
      <c r="AW65" s="245"/>
      <c r="AX65" s="245"/>
      <c r="AY65" s="245"/>
      <c r="AZ65" s="245"/>
      <c r="BA65" s="245"/>
      <c r="BB65" s="245"/>
      <c r="BC65" s="245"/>
      <c r="BD65" s="245"/>
      <c r="BE65" s="245"/>
      <c r="BF65" s="245"/>
      <c r="BG65" s="245"/>
      <c r="BH65" s="245"/>
      <c r="BI65" s="245"/>
      <c r="BJ65" s="245"/>
      <c r="BK65" s="245"/>
      <c r="BL65" s="245"/>
      <c r="BM65" s="245"/>
      <c r="BN65" s="245"/>
      <c r="BO65" s="245"/>
      <c r="BP65" s="245"/>
      <c r="BQ65" s="245"/>
      <c r="BR65" s="245"/>
      <c r="BS65" s="245"/>
      <c r="BT65" s="76" t="s">
        <v>38</v>
      </c>
      <c r="BU65" s="250"/>
      <c r="BV65" s="250"/>
      <c r="BW65" s="248"/>
      <c r="BX65" s="111"/>
      <c r="BY65" s="54">
        <f t="shared" si="69"/>
        <v>0</v>
      </c>
      <c r="BZ65" s="54">
        <f t="shared" si="70"/>
        <v>0</v>
      </c>
      <c r="CA65" s="54">
        <f t="shared" si="71"/>
        <v>0</v>
      </c>
      <c r="CB65" s="54">
        <f t="shared" si="72"/>
        <v>0</v>
      </c>
      <c r="CC65" s="54">
        <f t="shared" si="73"/>
        <v>0</v>
      </c>
      <c r="CD65" s="54">
        <f t="shared" si="74"/>
        <v>0</v>
      </c>
      <c r="CE65" s="54">
        <f t="shared" si="75"/>
        <v>0</v>
      </c>
      <c r="CF65" s="54">
        <f t="shared" si="76"/>
        <v>0</v>
      </c>
      <c r="CG65" s="54">
        <f t="shared" si="77"/>
        <v>0</v>
      </c>
      <c r="CH65" s="54">
        <f t="shared" si="78"/>
        <v>0</v>
      </c>
      <c r="CI65" s="54">
        <f t="shared" si="79"/>
        <v>0</v>
      </c>
      <c r="CJ65" s="54">
        <f t="shared" si="80"/>
        <v>0</v>
      </c>
      <c r="CK65" s="54">
        <f t="shared" si="81"/>
        <v>0</v>
      </c>
      <c r="CL65" s="54">
        <f t="shared" si="82"/>
        <v>0</v>
      </c>
      <c r="CM65" s="54">
        <f t="shared" si="83"/>
        <v>0</v>
      </c>
      <c r="CN65" s="54">
        <f t="shared" si="84"/>
        <v>0</v>
      </c>
      <c r="CO65" s="54">
        <f t="shared" si="85"/>
        <v>0</v>
      </c>
      <c r="CP65" s="54">
        <f t="shared" si="86"/>
        <v>0</v>
      </c>
      <c r="CQ65" s="54">
        <f t="shared" si="87"/>
        <v>0</v>
      </c>
      <c r="CR65" s="54">
        <f t="shared" si="88"/>
        <v>0</v>
      </c>
      <c r="CS65" s="54">
        <f t="shared" si="89"/>
        <v>0</v>
      </c>
      <c r="CT65" s="54">
        <f t="shared" si="90"/>
        <v>0</v>
      </c>
      <c r="CU65" s="54">
        <f t="shared" si="91"/>
        <v>0</v>
      </c>
      <c r="CV65" s="54">
        <f t="shared" si="92"/>
        <v>0</v>
      </c>
      <c r="CW65" s="54">
        <f t="shared" si="93"/>
        <v>0</v>
      </c>
      <c r="CX65" s="54">
        <f t="shared" si="94"/>
        <v>0</v>
      </c>
      <c r="CY65" s="54">
        <f t="shared" si="95"/>
        <v>0</v>
      </c>
      <c r="CZ65" s="54">
        <f t="shared" si="96"/>
        <v>0</v>
      </c>
      <c r="DA65" s="54">
        <f t="shared" si="97"/>
        <v>0</v>
      </c>
      <c r="DB65" s="54">
        <f t="shared" si="98"/>
        <v>0</v>
      </c>
      <c r="DC65" s="54">
        <f t="shared" si="99"/>
        <v>0</v>
      </c>
      <c r="DD65" s="54">
        <f t="shared" si="100"/>
        <v>0</v>
      </c>
      <c r="DE65" s="54">
        <f t="shared" si="101"/>
        <v>0</v>
      </c>
      <c r="DF65" s="54">
        <f t="shared" si="102"/>
        <v>0</v>
      </c>
      <c r="DG65" s="54">
        <f t="shared" si="103"/>
        <v>0</v>
      </c>
      <c r="DH65" s="54">
        <f t="shared" si="104"/>
        <v>0</v>
      </c>
      <c r="DI65" s="54">
        <f t="shared" si="105"/>
        <v>0</v>
      </c>
      <c r="DJ65" s="54">
        <f t="shared" si="106"/>
        <v>0</v>
      </c>
      <c r="DK65" s="54">
        <f t="shared" si="107"/>
        <v>0</v>
      </c>
      <c r="DL65" s="54">
        <f t="shared" si="108"/>
        <v>0</v>
      </c>
      <c r="DM65" s="54">
        <f t="shared" si="109"/>
        <v>0</v>
      </c>
      <c r="DN65" s="54">
        <f t="shared" si="110"/>
        <v>0</v>
      </c>
      <c r="DO65" s="54">
        <f t="shared" si="111"/>
        <v>0</v>
      </c>
      <c r="DP65" s="54">
        <f t="shared" si="112"/>
        <v>0</v>
      </c>
      <c r="DQ65" s="54">
        <f t="shared" si="113"/>
        <v>0</v>
      </c>
      <c r="DR65" s="54">
        <f t="shared" si="114"/>
        <v>0</v>
      </c>
      <c r="DS65" s="54">
        <f t="shared" si="115"/>
        <v>0</v>
      </c>
      <c r="DT65" s="54">
        <f t="shared" si="116"/>
        <v>0</v>
      </c>
      <c r="DU65" s="54">
        <f t="shared" si="117"/>
        <v>0</v>
      </c>
      <c r="DV65" s="54">
        <f t="shared" si="118"/>
        <v>0</v>
      </c>
      <c r="DW65" s="54">
        <f t="shared" si="119"/>
        <v>0</v>
      </c>
      <c r="DX65" s="54">
        <f t="shared" si="120"/>
        <v>0</v>
      </c>
      <c r="DY65" s="54">
        <f t="shared" si="121"/>
        <v>0</v>
      </c>
      <c r="DZ65" s="54">
        <f t="shared" si="122"/>
        <v>0</v>
      </c>
      <c r="EA65" s="54">
        <f t="shared" si="123"/>
        <v>0</v>
      </c>
      <c r="EB65" s="54">
        <f t="shared" si="124"/>
        <v>0</v>
      </c>
      <c r="EC65" s="54">
        <f t="shared" si="125"/>
        <v>0</v>
      </c>
      <c r="ED65" s="54">
        <f t="shared" si="126"/>
        <v>0</v>
      </c>
      <c r="EE65" s="54">
        <f t="shared" si="127"/>
        <v>0</v>
      </c>
      <c r="EF65" s="54">
        <f t="shared" si="128"/>
        <v>0</v>
      </c>
      <c r="EG65" s="54">
        <f t="shared" si="129"/>
        <v>0</v>
      </c>
      <c r="EH65" s="54">
        <f t="shared" si="130"/>
        <v>0</v>
      </c>
      <c r="EI65" s="54">
        <f t="shared" si="131"/>
        <v>0</v>
      </c>
      <c r="EJ65" s="54">
        <f t="shared" si="132"/>
        <v>0</v>
      </c>
      <c r="EK65" s="54">
        <f t="shared" si="133"/>
        <v>0</v>
      </c>
      <c r="EL65" s="54">
        <f t="shared" si="134"/>
        <v>0</v>
      </c>
      <c r="EM65" s="54">
        <f t="shared" si="135"/>
        <v>0</v>
      </c>
      <c r="EN65" s="54">
        <f t="shared" si="136"/>
        <v>0</v>
      </c>
      <c r="EO65" s="54">
        <f t="shared" si="136"/>
        <v>0</v>
      </c>
      <c r="EP65" s="194"/>
      <c r="EQ65" s="195"/>
      <c r="ER65" s="195"/>
      <c r="ES65" s="195"/>
      <c r="ET65" s="195"/>
      <c r="EU65" s="195"/>
      <c r="EV65" s="195"/>
      <c r="EW65" s="195"/>
      <c r="EX65" s="195"/>
      <c r="EY65" s="195"/>
      <c r="EZ65" s="195"/>
      <c r="FA65" s="195"/>
      <c r="FB65" s="195"/>
      <c r="FC65" s="195"/>
      <c r="FD65" s="195"/>
      <c r="FE65" s="195"/>
      <c r="FF65" s="195"/>
      <c r="FG65" s="195"/>
      <c r="FH65" s="195"/>
      <c r="FI65" s="195"/>
      <c r="FJ65" s="195"/>
    </row>
    <row r="66" spans="1:166" s="93" customFormat="1" ht="30" hidden="1" customHeight="1" x14ac:dyDescent="0.5">
      <c r="A66" s="242"/>
      <c r="B66" s="243">
        <v>46205</v>
      </c>
      <c r="C66" s="243"/>
      <c r="D66" s="244"/>
      <c r="E66" s="244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245"/>
      <c r="AB66" s="245"/>
      <c r="AC66" s="245"/>
      <c r="AD66" s="245"/>
      <c r="AE66" s="245"/>
      <c r="AF66" s="245"/>
      <c r="AG66" s="245"/>
      <c r="AH66" s="245"/>
      <c r="AI66" s="245"/>
      <c r="AJ66" s="245"/>
      <c r="AK66" s="245"/>
      <c r="AL66" s="245"/>
      <c r="AM66" s="245"/>
      <c r="AN66" s="245"/>
      <c r="AO66" s="245"/>
      <c r="AP66" s="245"/>
      <c r="AQ66" s="245"/>
      <c r="AR66" s="245"/>
      <c r="AS66" s="245"/>
      <c r="AT66" s="245"/>
      <c r="AU66" s="245"/>
      <c r="AV66" s="245"/>
      <c r="AW66" s="245"/>
      <c r="AX66" s="245"/>
      <c r="AY66" s="245"/>
      <c r="AZ66" s="245"/>
      <c r="BA66" s="245"/>
      <c r="BB66" s="245"/>
      <c r="BC66" s="245"/>
      <c r="BD66" s="245"/>
      <c r="BE66" s="245"/>
      <c r="BF66" s="245"/>
      <c r="BG66" s="245"/>
      <c r="BH66" s="245"/>
      <c r="BI66" s="245"/>
      <c r="BJ66" s="245"/>
      <c r="BK66" s="245"/>
      <c r="BL66" s="245"/>
      <c r="BM66" s="245"/>
      <c r="BN66" s="245"/>
      <c r="BO66" s="245"/>
      <c r="BP66" s="245"/>
      <c r="BQ66" s="245"/>
      <c r="BR66" s="245"/>
      <c r="BS66" s="245"/>
      <c r="BT66" s="76" t="s">
        <v>38</v>
      </c>
      <c r="BU66" s="250"/>
      <c r="BV66" s="250"/>
      <c r="BW66" s="248"/>
      <c r="BX66" s="111"/>
      <c r="BY66" s="54">
        <f t="shared" si="69"/>
        <v>0</v>
      </c>
      <c r="BZ66" s="54">
        <f t="shared" si="70"/>
        <v>0</v>
      </c>
      <c r="CA66" s="54">
        <f t="shared" si="71"/>
        <v>0</v>
      </c>
      <c r="CB66" s="54">
        <f t="shared" si="72"/>
        <v>0</v>
      </c>
      <c r="CC66" s="54">
        <f t="shared" si="73"/>
        <v>0</v>
      </c>
      <c r="CD66" s="54">
        <f t="shared" si="74"/>
        <v>0</v>
      </c>
      <c r="CE66" s="54">
        <f t="shared" si="75"/>
        <v>0</v>
      </c>
      <c r="CF66" s="54">
        <f t="shared" si="76"/>
        <v>0</v>
      </c>
      <c r="CG66" s="54">
        <f t="shared" si="77"/>
        <v>0</v>
      </c>
      <c r="CH66" s="54">
        <f t="shared" si="78"/>
        <v>0</v>
      </c>
      <c r="CI66" s="54">
        <f t="shared" si="79"/>
        <v>0</v>
      </c>
      <c r="CJ66" s="54">
        <f t="shared" si="80"/>
        <v>0</v>
      </c>
      <c r="CK66" s="54">
        <f t="shared" si="81"/>
        <v>0</v>
      </c>
      <c r="CL66" s="54">
        <f t="shared" si="82"/>
        <v>0</v>
      </c>
      <c r="CM66" s="54">
        <f t="shared" si="83"/>
        <v>0</v>
      </c>
      <c r="CN66" s="54">
        <f t="shared" si="84"/>
        <v>0</v>
      </c>
      <c r="CO66" s="54">
        <f t="shared" si="85"/>
        <v>0</v>
      </c>
      <c r="CP66" s="54">
        <f t="shared" si="86"/>
        <v>0</v>
      </c>
      <c r="CQ66" s="54">
        <f t="shared" si="87"/>
        <v>0</v>
      </c>
      <c r="CR66" s="54">
        <f t="shared" si="88"/>
        <v>0</v>
      </c>
      <c r="CS66" s="54">
        <f t="shared" si="89"/>
        <v>0</v>
      </c>
      <c r="CT66" s="54">
        <f t="shared" si="90"/>
        <v>0</v>
      </c>
      <c r="CU66" s="54">
        <f t="shared" si="91"/>
        <v>0</v>
      </c>
      <c r="CV66" s="54">
        <f t="shared" si="92"/>
        <v>0</v>
      </c>
      <c r="CW66" s="54">
        <f t="shared" si="93"/>
        <v>0</v>
      </c>
      <c r="CX66" s="54">
        <f t="shared" si="94"/>
        <v>0</v>
      </c>
      <c r="CY66" s="54">
        <f t="shared" si="95"/>
        <v>0</v>
      </c>
      <c r="CZ66" s="54">
        <f t="shared" si="96"/>
        <v>0</v>
      </c>
      <c r="DA66" s="54">
        <f t="shared" si="97"/>
        <v>0</v>
      </c>
      <c r="DB66" s="54">
        <f t="shared" si="98"/>
        <v>0</v>
      </c>
      <c r="DC66" s="54">
        <f t="shared" si="99"/>
        <v>0</v>
      </c>
      <c r="DD66" s="54">
        <f t="shared" si="100"/>
        <v>0</v>
      </c>
      <c r="DE66" s="54">
        <f t="shared" si="101"/>
        <v>0</v>
      </c>
      <c r="DF66" s="54">
        <f t="shared" si="102"/>
        <v>0</v>
      </c>
      <c r="DG66" s="54">
        <f t="shared" si="103"/>
        <v>0</v>
      </c>
      <c r="DH66" s="54">
        <f t="shared" si="104"/>
        <v>0</v>
      </c>
      <c r="DI66" s="54">
        <f t="shared" si="105"/>
        <v>0</v>
      </c>
      <c r="DJ66" s="54">
        <f t="shared" si="106"/>
        <v>0</v>
      </c>
      <c r="DK66" s="54">
        <f t="shared" si="107"/>
        <v>0</v>
      </c>
      <c r="DL66" s="54">
        <f t="shared" si="108"/>
        <v>0</v>
      </c>
      <c r="DM66" s="54">
        <f t="shared" si="109"/>
        <v>0</v>
      </c>
      <c r="DN66" s="54">
        <f t="shared" si="110"/>
        <v>0</v>
      </c>
      <c r="DO66" s="54">
        <f t="shared" si="111"/>
        <v>0</v>
      </c>
      <c r="DP66" s="54">
        <f t="shared" si="112"/>
        <v>0</v>
      </c>
      <c r="DQ66" s="54">
        <f t="shared" si="113"/>
        <v>0</v>
      </c>
      <c r="DR66" s="54">
        <f t="shared" si="114"/>
        <v>0</v>
      </c>
      <c r="DS66" s="54">
        <f t="shared" si="115"/>
        <v>0</v>
      </c>
      <c r="DT66" s="54">
        <f t="shared" si="116"/>
        <v>0</v>
      </c>
      <c r="DU66" s="54">
        <f t="shared" si="117"/>
        <v>0</v>
      </c>
      <c r="DV66" s="54">
        <f t="shared" si="118"/>
        <v>0</v>
      </c>
      <c r="DW66" s="54">
        <f t="shared" si="119"/>
        <v>0</v>
      </c>
      <c r="DX66" s="54">
        <f t="shared" si="120"/>
        <v>0</v>
      </c>
      <c r="DY66" s="54">
        <f t="shared" si="121"/>
        <v>0</v>
      </c>
      <c r="DZ66" s="54">
        <f t="shared" si="122"/>
        <v>0</v>
      </c>
      <c r="EA66" s="54">
        <f t="shared" si="123"/>
        <v>0</v>
      </c>
      <c r="EB66" s="54">
        <f t="shared" si="124"/>
        <v>0</v>
      </c>
      <c r="EC66" s="54">
        <f t="shared" si="125"/>
        <v>0</v>
      </c>
      <c r="ED66" s="54">
        <f t="shared" si="126"/>
        <v>0</v>
      </c>
      <c r="EE66" s="54">
        <f t="shared" si="127"/>
        <v>0</v>
      </c>
      <c r="EF66" s="54">
        <f t="shared" si="128"/>
        <v>0</v>
      </c>
      <c r="EG66" s="54">
        <f t="shared" si="129"/>
        <v>0</v>
      </c>
      <c r="EH66" s="54">
        <f t="shared" si="130"/>
        <v>0</v>
      </c>
      <c r="EI66" s="54">
        <f t="shared" si="131"/>
        <v>0</v>
      </c>
      <c r="EJ66" s="54">
        <f t="shared" si="132"/>
        <v>0</v>
      </c>
      <c r="EK66" s="54">
        <f t="shared" si="133"/>
        <v>0</v>
      </c>
      <c r="EL66" s="54">
        <f t="shared" si="134"/>
        <v>0</v>
      </c>
      <c r="EM66" s="54">
        <f t="shared" si="135"/>
        <v>0</v>
      </c>
      <c r="EN66" s="54">
        <f t="shared" si="136"/>
        <v>0</v>
      </c>
      <c r="EO66" s="54">
        <f t="shared" si="136"/>
        <v>0</v>
      </c>
      <c r="EP66" s="194"/>
      <c r="EQ66" s="195"/>
      <c r="ER66" s="195"/>
      <c r="ES66" s="195"/>
      <c r="ET66" s="195"/>
      <c r="EU66" s="195"/>
      <c r="EV66" s="195"/>
      <c r="EW66" s="195"/>
      <c r="EX66" s="195"/>
      <c r="EY66" s="195"/>
      <c r="EZ66" s="195"/>
      <c r="FA66" s="195"/>
      <c r="FB66" s="195"/>
      <c r="FC66" s="195"/>
      <c r="FD66" s="195"/>
      <c r="FE66" s="195"/>
      <c r="FF66" s="195"/>
      <c r="FG66" s="195"/>
      <c r="FH66" s="195"/>
      <c r="FI66" s="195"/>
      <c r="FJ66" s="195"/>
    </row>
    <row r="67" spans="1:166" s="93" customFormat="1" ht="30" hidden="1" customHeight="1" x14ac:dyDescent="0.5">
      <c r="A67" s="242"/>
      <c r="B67" s="243">
        <v>46206</v>
      </c>
      <c r="C67" s="243"/>
      <c r="D67" s="244"/>
      <c r="E67" s="244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245"/>
      <c r="AL67" s="245"/>
      <c r="AM67" s="245"/>
      <c r="AN67" s="245"/>
      <c r="AO67" s="245"/>
      <c r="AP67" s="245"/>
      <c r="AQ67" s="245"/>
      <c r="AR67" s="245"/>
      <c r="AS67" s="245"/>
      <c r="AT67" s="245"/>
      <c r="AU67" s="245"/>
      <c r="AV67" s="245"/>
      <c r="AW67" s="245"/>
      <c r="AX67" s="245"/>
      <c r="AY67" s="245"/>
      <c r="AZ67" s="245"/>
      <c r="BA67" s="245"/>
      <c r="BB67" s="245"/>
      <c r="BC67" s="245"/>
      <c r="BD67" s="245"/>
      <c r="BE67" s="245"/>
      <c r="BF67" s="245"/>
      <c r="BG67" s="245"/>
      <c r="BH67" s="245"/>
      <c r="BI67" s="245"/>
      <c r="BJ67" s="245"/>
      <c r="BK67" s="245"/>
      <c r="BL67" s="245"/>
      <c r="BM67" s="245"/>
      <c r="BN67" s="245"/>
      <c r="BO67" s="245"/>
      <c r="BP67" s="245"/>
      <c r="BQ67" s="245"/>
      <c r="BR67" s="245"/>
      <c r="BS67" s="245"/>
      <c r="BT67" s="76" t="s">
        <v>38</v>
      </c>
      <c r="BU67" s="250"/>
      <c r="BV67" s="250"/>
      <c r="BW67" s="248"/>
      <c r="BX67" s="111"/>
      <c r="BY67" s="54">
        <f t="shared" si="69"/>
        <v>0</v>
      </c>
      <c r="BZ67" s="54">
        <f t="shared" si="70"/>
        <v>0</v>
      </c>
      <c r="CA67" s="54">
        <f t="shared" si="71"/>
        <v>0</v>
      </c>
      <c r="CB67" s="54">
        <f t="shared" si="72"/>
        <v>0</v>
      </c>
      <c r="CC67" s="54">
        <f t="shared" si="73"/>
        <v>0</v>
      </c>
      <c r="CD67" s="54">
        <f t="shared" si="74"/>
        <v>0</v>
      </c>
      <c r="CE67" s="54">
        <f t="shared" si="75"/>
        <v>0</v>
      </c>
      <c r="CF67" s="54">
        <f t="shared" si="76"/>
        <v>0</v>
      </c>
      <c r="CG67" s="54">
        <f t="shared" si="77"/>
        <v>0</v>
      </c>
      <c r="CH67" s="54">
        <f t="shared" si="78"/>
        <v>0</v>
      </c>
      <c r="CI67" s="54">
        <f t="shared" si="79"/>
        <v>0</v>
      </c>
      <c r="CJ67" s="54">
        <f t="shared" si="80"/>
        <v>0</v>
      </c>
      <c r="CK67" s="54">
        <f t="shared" si="81"/>
        <v>0</v>
      </c>
      <c r="CL67" s="54">
        <f t="shared" si="82"/>
        <v>0</v>
      </c>
      <c r="CM67" s="54">
        <f t="shared" si="83"/>
        <v>0</v>
      </c>
      <c r="CN67" s="54">
        <f t="shared" si="84"/>
        <v>0</v>
      </c>
      <c r="CO67" s="54">
        <f t="shared" si="85"/>
        <v>0</v>
      </c>
      <c r="CP67" s="54">
        <f t="shared" si="86"/>
        <v>0</v>
      </c>
      <c r="CQ67" s="54">
        <f t="shared" si="87"/>
        <v>0</v>
      </c>
      <c r="CR67" s="54">
        <f t="shared" si="88"/>
        <v>0</v>
      </c>
      <c r="CS67" s="54">
        <f t="shared" si="89"/>
        <v>0</v>
      </c>
      <c r="CT67" s="54">
        <f t="shared" si="90"/>
        <v>0</v>
      </c>
      <c r="CU67" s="54">
        <f t="shared" si="91"/>
        <v>0</v>
      </c>
      <c r="CV67" s="54">
        <f t="shared" si="92"/>
        <v>0</v>
      </c>
      <c r="CW67" s="54">
        <f t="shared" si="93"/>
        <v>0</v>
      </c>
      <c r="CX67" s="54">
        <f t="shared" si="94"/>
        <v>0</v>
      </c>
      <c r="CY67" s="54">
        <f t="shared" si="95"/>
        <v>0</v>
      </c>
      <c r="CZ67" s="54">
        <f t="shared" si="96"/>
        <v>0</v>
      </c>
      <c r="DA67" s="54">
        <f t="shared" si="97"/>
        <v>0</v>
      </c>
      <c r="DB67" s="54">
        <f t="shared" si="98"/>
        <v>0</v>
      </c>
      <c r="DC67" s="54">
        <f t="shared" si="99"/>
        <v>0</v>
      </c>
      <c r="DD67" s="54">
        <f t="shared" si="100"/>
        <v>0</v>
      </c>
      <c r="DE67" s="54">
        <f t="shared" si="101"/>
        <v>0</v>
      </c>
      <c r="DF67" s="54">
        <f t="shared" si="102"/>
        <v>0</v>
      </c>
      <c r="DG67" s="54">
        <f t="shared" si="103"/>
        <v>0</v>
      </c>
      <c r="DH67" s="54">
        <f t="shared" si="104"/>
        <v>0</v>
      </c>
      <c r="DI67" s="54">
        <f t="shared" si="105"/>
        <v>0</v>
      </c>
      <c r="DJ67" s="54">
        <f t="shared" si="106"/>
        <v>0</v>
      </c>
      <c r="DK67" s="54">
        <f t="shared" si="107"/>
        <v>0</v>
      </c>
      <c r="DL67" s="54">
        <f t="shared" si="108"/>
        <v>0</v>
      </c>
      <c r="DM67" s="54">
        <f t="shared" si="109"/>
        <v>0</v>
      </c>
      <c r="DN67" s="54">
        <f t="shared" si="110"/>
        <v>0</v>
      </c>
      <c r="DO67" s="54">
        <f t="shared" si="111"/>
        <v>0</v>
      </c>
      <c r="DP67" s="54">
        <f t="shared" si="112"/>
        <v>0</v>
      </c>
      <c r="DQ67" s="54">
        <f t="shared" si="113"/>
        <v>0</v>
      </c>
      <c r="DR67" s="54">
        <f t="shared" si="114"/>
        <v>0</v>
      </c>
      <c r="DS67" s="54">
        <f t="shared" si="115"/>
        <v>0</v>
      </c>
      <c r="DT67" s="54">
        <f t="shared" si="116"/>
        <v>0</v>
      </c>
      <c r="DU67" s="54">
        <f t="shared" si="117"/>
        <v>0</v>
      </c>
      <c r="DV67" s="54">
        <f t="shared" si="118"/>
        <v>0</v>
      </c>
      <c r="DW67" s="54">
        <f t="shared" si="119"/>
        <v>0</v>
      </c>
      <c r="DX67" s="54">
        <f t="shared" si="120"/>
        <v>0</v>
      </c>
      <c r="DY67" s="54">
        <f t="shared" si="121"/>
        <v>0</v>
      </c>
      <c r="DZ67" s="54">
        <f t="shared" si="122"/>
        <v>0</v>
      </c>
      <c r="EA67" s="54">
        <f t="shared" si="123"/>
        <v>0</v>
      </c>
      <c r="EB67" s="54">
        <f t="shared" si="124"/>
        <v>0</v>
      </c>
      <c r="EC67" s="54">
        <f t="shared" si="125"/>
        <v>0</v>
      </c>
      <c r="ED67" s="54">
        <f t="shared" si="126"/>
        <v>0</v>
      </c>
      <c r="EE67" s="54">
        <f t="shared" si="127"/>
        <v>0</v>
      </c>
      <c r="EF67" s="54">
        <f t="shared" si="128"/>
        <v>0</v>
      </c>
      <c r="EG67" s="54">
        <f t="shared" si="129"/>
        <v>0</v>
      </c>
      <c r="EH67" s="54">
        <f t="shared" si="130"/>
        <v>0</v>
      </c>
      <c r="EI67" s="54">
        <f t="shared" si="131"/>
        <v>0</v>
      </c>
      <c r="EJ67" s="54">
        <f t="shared" si="132"/>
        <v>0</v>
      </c>
      <c r="EK67" s="54">
        <f t="shared" si="133"/>
        <v>0</v>
      </c>
      <c r="EL67" s="54">
        <f t="shared" si="134"/>
        <v>0</v>
      </c>
      <c r="EM67" s="54">
        <f t="shared" si="135"/>
        <v>0</v>
      </c>
      <c r="EN67" s="54">
        <f t="shared" ref="EN67:EO86" si="137">COUNTIF($F67:$BV67,"68")</f>
        <v>0</v>
      </c>
      <c r="EO67" s="54">
        <f t="shared" si="137"/>
        <v>0</v>
      </c>
      <c r="EP67" s="194"/>
      <c r="EQ67" s="195"/>
      <c r="ER67" s="195"/>
      <c r="ES67" s="195"/>
      <c r="ET67" s="195"/>
      <c r="EU67" s="195"/>
      <c r="EV67" s="195"/>
      <c r="EW67" s="195"/>
      <c r="EX67" s="195"/>
      <c r="EY67" s="195"/>
      <c r="EZ67" s="195"/>
      <c r="FA67" s="195"/>
      <c r="FB67" s="195"/>
      <c r="FC67" s="195"/>
      <c r="FD67" s="195"/>
      <c r="FE67" s="195"/>
      <c r="FF67" s="195"/>
      <c r="FG67" s="195"/>
      <c r="FH67" s="195"/>
      <c r="FI67" s="195"/>
      <c r="FJ67" s="195"/>
    </row>
    <row r="68" spans="1:166" s="65" customFormat="1" ht="30" hidden="1" customHeight="1" x14ac:dyDescent="0.5">
      <c r="A68" s="242"/>
      <c r="B68" s="243">
        <v>46207</v>
      </c>
      <c r="C68" s="243"/>
      <c r="D68" s="244"/>
      <c r="E68" s="244"/>
      <c r="F68" s="245"/>
      <c r="G68" s="245"/>
      <c r="H68" s="245"/>
      <c r="I68" s="245"/>
      <c r="J68" s="245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45"/>
      <c r="AB68" s="245"/>
      <c r="AC68" s="245"/>
      <c r="AD68" s="245"/>
      <c r="AE68" s="245"/>
      <c r="AF68" s="245"/>
      <c r="AG68" s="245"/>
      <c r="AH68" s="245"/>
      <c r="AI68" s="245"/>
      <c r="AJ68" s="245"/>
      <c r="AK68" s="245"/>
      <c r="AL68" s="245"/>
      <c r="AM68" s="245"/>
      <c r="AN68" s="245"/>
      <c r="AO68" s="245"/>
      <c r="AP68" s="245"/>
      <c r="AQ68" s="245"/>
      <c r="AR68" s="245"/>
      <c r="AS68" s="245"/>
      <c r="AT68" s="245"/>
      <c r="AU68" s="245"/>
      <c r="AV68" s="245"/>
      <c r="AW68" s="245"/>
      <c r="AX68" s="245"/>
      <c r="AY68" s="245"/>
      <c r="AZ68" s="245"/>
      <c r="BA68" s="245"/>
      <c r="BB68" s="245"/>
      <c r="BC68" s="245"/>
      <c r="BD68" s="245"/>
      <c r="BE68" s="245"/>
      <c r="BF68" s="245"/>
      <c r="BG68" s="245"/>
      <c r="BH68" s="245"/>
      <c r="BI68" s="245"/>
      <c r="BJ68" s="245"/>
      <c r="BK68" s="245"/>
      <c r="BL68" s="245"/>
      <c r="BM68" s="245"/>
      <c r="BN68" s="245"/>
      <c r="BO68" s="245"/>
      <c r="BP68" s="245"/>
      <c r="BQ68" s="245"/>
      <c r="BR68" s="245"/>
      <c r="BS68" s="245"/>
      <c r="BT68" s="76" t="s">
        <v>38</v>
      </c>
      <c r="BU68" s="250"/>
      <c r="BV68" s="250"/>
      <c r="BW68" s="248"/>
      <c r="BX68" s="111"/>
      <c r="BY68" s="54">
        <f t="shared" si="69"/>
        <v>0</v>
      </c>
      <c r="BZ68" s="54">
        <f t="shared" si="70"/>
        <v>0</v>
      </c>
      <c r="CA68" s="54">
        <f t="shared" si="71"/>
        <v>0</v>
      </c>
      <c r="CB68" s="54">
        <f t="shared" si="72"/>
        <v>0</v>
      </c>
      <c r="CC68" s="54">
        <f t="shared" si="73"/>
        <v>0</v>
      </c>
      <c r="CD68" s="54">
        <f t="shared" si="74"/>
        <v>0</v>
      </c>
      <c r="CE68" s="54">
        <f t="shared" si="75"/>
        <v>0</v>
      </c>
      <c r="CF68" s="54">
        <f t="shared" si="76"/>
        <v>0</v>
      </c>
      <c r="CG68" s="54">
        <f t="shared" si="77"/>
        <v>0</v>
      </c>
      <c r="CH68" s="54">
        <f t="shared" si="78"/>
        <v>0</v>
      </c>
      <c r="CI68" s="54">
        <f t="shared" si="79"/>
        <v>0</v>
      </c>
      <c r="CJ68" s="54">
        <f t="shared" si="80"/>
        <v>0</v>
      </c>
      <c r="CK68" s="54">
        <f t="shared" si="81"/>
        <v>0</v>
      </c>
      <c r="CL68" s="54">
        <f t="shared" si="82"/>
        <v>0</v>
      </c>
      <c r="CM68" s="54">
        <f t="shared" si="83"/>
        <v>0</v>
      </c>
      <c r="CN68" s="54">
        <f t="shared" si="84"/>
        <v>0</v>
      </c>
      <c r="CO68" s="54">
        <f t="shared" si="85"/>
        <v>0</v>
      </c>
      <c r="CP68" s="54">
        <f t="shared" si="86"/>
        <v>0</v>
      </c>
      <c r="CQ68" s="54">
        <f t="shared" si="87"/>
        <v>0</v>
      </c>
      <c r="CR68" s="54">
        <f t="shared" si="88"/>
        <v>0</v>
      </c>
      <c r="CS68" s="54">
        <f t="shared" si="89"/>
        <v>0</v>
      </c>
      <c r="CT68" s="54">
        <f t="shared" si="90"/>
        <v>0</v>
      </c>
      <c r="CU68" s="54">
        <f t="shared" si="91"/>
        <v>0</v>
      </c>
      <c r="CV68" s="54">
        <f t="shared" si="92"/>
        <v>0</v>
      </c>
      <c r="CW68" s="54">
        <f t="shared" si="93"/>
        <v>0</v>
      </c>
      <c r="CX68" s="54">
        <f t="shared" si="94"/>
        <v>0</v>
      </c>
      <c r="CY68" s="54">
        <f t="shared" si="95"/>
        <v>0</v>
      </c>
      <c r="CZ68" s="54">
        <f t="shared" si="96"/>
        <v>0</v>
      </c>
      <c r="DA68" s="54">
        <f t="shared" si="97"/>
        <v>0</v>
      </c>
      <c r="DB68" s="54">
        <f t="shared" si="98"/>
        <v>0</v>
      </c>
      <c r="DC68" s="54">
        <f t="shared" si="99"/>
        <v>0</v>
      </c>
      <c r="DD68" s="54">
        <f t="shared" si="100"/>
        <v>0</v>
      </c>
      <c r="DE68" s="54">
        <f t="shared" si="101"/>
        <v>0</v>
      </c>
      <c r="DF68" s="54">
        <f t="shared" si="102"/>
        <v>0</v>
      </c>
      <c r="DG68" s="54">
        <f t="shared" si="103"/>
        <v>0</v>
      </c>
      <c r="DH68" s="54">
        <f t="shared" si="104"/>
        <v>0</v>
      </c>
      <c r="DI68" s="54">
        <f t="shared" si="105"/>
        <v>0</v>
      </c>
      <c r="DJ68" s="54">
        <f t="shared" si="106"/>
        <v>0</v>
      </c>
      <c r="DK68" s="54">
        <f t="shared" si="107"/>
        <v>0</v>
      </c>
      <c r="DL68" s="54">
        <f t="shared" si="108"/>
        <v>0</v>
      </c>
      <c r="DM68" s="54">
        <f t="shared" si="109"/>
        <v>0</v>
      </c>
      <c r="DN68" s="54">
        <f t="shared" si="110"/>
        <v>0</v>
      </c>
      <c r="DO68" s="54">
        <f t="shared" si="111"/>
        <v>0</v>
      </c>
      <c r="DP68" s="54">
        <f t="shared" si="112"/>
        <v>0</v>
      </c>
      <c r="DQ68" s="54">
        <f t="shared" si="113"/>
        <v>0</v>
      </c>
      <c r="DR68" s="54">
        <f t="shared" si="114"/>
        <v>0</v>
      </c>
      <c r="DS68" s="54">
        <f t="shared" si="115"/>
        <v>0</v>
      </c>
      <c r="DT68" s="54">
        <f t="shared" si="116"/>
        <v>0</v>
      </c>
      <c r="DU68" s="54">
        <f t="shared" si="117"/>
        <v>0</v>
      </c>
      <c r="DV68" s="54">
        <f t="shared" si="118"/>
        <v>0</v>
      </c>
      <c r="DW68" s="54">
        <f t="shared" si="119"/>
        <v>0</v>
      </c>
      <c r="DX68" s="54">
        <f t="shared" si="120"/>
        <v>0</v>
      </c>
      <c r="DY68" s="54">
        <f t="shared" si="121"/>
        <v>0</v>
      </c>
      <c r="DZ68" s="54">
        <f t="shared" si="122"/>
        <v>0</v>
      </c>
      <c r="EA68" s="54">
        <f t="shared" si="123"/>
        <v>0</v>
      </c>
      <c r="EB68" s="54">
        <f t="shared" si="124"/>
        <v>0</v>
      </c>
      <c r="EC68" s="54">
        <f t="shared" si="125"/>
        <v>0</v>
      </c>
      <c r="ED68" s="54">
        <f t="shared" si="126"/>
        <v>0</v>
      </c>
      <c r="EE68" s="54">
        <f t="shared" si="127"/>
        <v>0</v>
      </c>
      <c r="EF68" s="54">
        <f t="shared" si="128"/>
        <v>0</v>
      </c>
      <c r="EG68" s="54">
        <f t="shared" si="129"/>
        <v>0</v>
      </c>
      <c r="EH68" s="54">
        <f t="shared" si="130"/>
        <v>0</v>
      </c>
      <c r="EI68" s="54">
        <f t="shared" si="131"/>
        <v>0</v>
      </c>
      <c r="EJ68" s="54">
        <f t="shared" si="132"/>
        <v>0</v>
      </c>
      <c r="EK68" s="54">
        <f t="shared" si="133"/>
        <v>0</v>
      </c>
      <c r="EL68" s="54">
        <f t="shared" si="134"/>
        <v>0</v>
      </c>
      <c r="EM68" s="54">
        <f t="shared" si="135"/>
        <v>0</v>
      </c>
      <c r="EN68" s="54">
        <f t="shared" si="137"/>
        <v>0</v>
      </c>
      <c r="EO68" s="54">
        <f t="shared" si="137"/>
        <v>0</v>
      </c>
      <c r="EP68" s="191"/>
      <c r="EQ68" s="187"/>
      <c r="ER68" s="187"/>
      <c r="ES68" s="187"/>
      <c r="ET68" s="187"/>
      <c r="EU68" s="187"/>
      <c r="EV68" s="187"/>
      <c r="EW68" s="187"/>
      <c r="EX68" s="187"/>
      <c r="EY68" s="187"/>
      <c r="EZ68" s="187"/>
      <c r="FA68" s="187"/>
      <c r="FB68" s="187"/>
      <c r="FC68" s="187"/>
      <c r="FD68" s="187"/>
      <c r="FE68" s="187"/>
      <c r="FF68" s="187"/>
      <c r="FG68" s="187"/>
      <c r="FH68" s="187"/>
      <c r="FI68" s="187"/>
      <c r="FJ68" s="187"/>
    </row>
    <row r="69" spans="1:166" s="65" customFormat="1" ht="30" hidden="1" customHeight="1" x14ac:dyDescent="0.5">
      <c r="A69" s="242"/>
      <c r="B69" s="243">
        <v>46208</v>
      </c>
      <c r="C69" s="243"/>
      <c r="D69" s="244"/>
      <c r="E69" s="244"/>
      <c r="F69" s="249"/>
      <c r="G69" s="249"/>
      <c r="H69" s="249"/>
      <c r="I69" s="249"/>
      <c r="J69" s="249"/>
      <c r="K69" s="249"/>
      <c r="L69" s="249"/>
      <c r="M69" s="249"/>
      <c r="N69" s="249"/>
      <c r="O69" s="249"/>
      <c r="P69" s="249"/>
      <c r="Q69" s="249"/>
      <c r="R69" s="249"/>
      <c r="S69" s="249"/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9"/>
      <c r="AF69" s="249"/>
      <c r="AG69" s="249"/>
      <c r="AH69" s="249"/>
      <c r="AI69" s="249"/>
      <c r="AJ69" s="249"/>
      <c r="AK69" s="249"/>
      <c r="AL69" s="249"/>
      <c r="AM69" s="249"/>
      <c r="AN69" s="249"/>
      <c r="AO69" s="249"/>
      <c r="AP69" s="249"/>
      <c r="AQ69" s="249"/>
      <c r="AR69" s="249"/>
      <c r="AS69" s="249"/>
      <c r="AT69" s="249"/>
      <c r="AU69" s="249"/>
      <c r="AV69" s="249"/>
      <c r="AW69" s="249"/>
      <c r="AX69" s="249"/>
      <c r="AY69" s="249"/>
      <c r="AZ69" s="249"/>
      <c r="BA69" s="249"/>
      <c r="BB69" s="249"/>
      <c r="BC69" s="249"/>
      <c r="BD69" s="249"/>
      <c r="BE69" s="249"/>
      <c r="BF69" s="249"/>
      <c r="BG69" s="249"/>
      <c r="BH69" s="249"/>
      <c r="BI69" s="249"/>
      <c r="BJ69" s="249"/>
      <c r="BK69" s="249"/>
      <c r="BL69" s="249"/>
      <c r="BM69" s="249"/>
      <c r="BN69" s="249"/>
      <c r="BO69" s="249"/>
      <c r="BP69" s="249"/>
      <c r="BQ69" s="249"/>
      <c r="BR69" s="249"/>
      <c r="BS69" s="249"/>
      <c r="BT69" s="76" t="s">
        <v>38</v>
      </c>
      <c r="BU69" s="252"/>
      <c r="BV69" s="252"/>
      <c r="BW69" s="252"/>
      <c r="BX69" s="124"/>
      <c r="BY69" s="54">
        <f t="shared" si="69"/>
        <v>0</v>
      </c>
      <c r="BZ69" s="54">
        <f t="shared" si="70"/>
        <v>0</v>
      </c>
      <c r="CA69" s="54">
        <f t="shared" si="71"/>
        <v>0</v>
      </c>
      <c r="CB69" s="54">
        <f t="shared" si="72"/>
        <v>0</v>
      </c>
      <c r="CC69" s="54">
        <f t="shared" si="73"/>
        <v>0</v>
      </c>
      <c r="CD69" s="54">
        <f t="shared" si="74"/>
        <v>0</v>
      </c>
      <c r="CE69" s="54">
        <f t="shared" si="75"/>
        <v>0</v>
      </c>
      <c r="CF69" s="54">
        <f t="shared" si="76"/>
        <v>0</v>
      </c>
      <c r="CG69" s="54">
        <f t="shared" si="77"/>
        <v>0</v>
      </c>
      <c r="CH69" s="54">
        <f t="shared" si="78"/>
        <v>0</v>
      </c>
      <c r="CI69" s="54">
        <f t="shared" si="79"/>
        <v>0</v>
      </c>
      <c r="CJ69" s="54">
        <f t="shared" si="80"/>
        <v>0</v>
      </c>
      <c r="CK69" s="54">
        <f t="shared" si="81"/>
        <v>0</v>
      </c>
      <c r="CL69" s="54">
        <f t="shared" si="82"/>
        <v>0</v>
      </c>
      <c r="CM69" s="54">
        <f t="shared" si="83"/>
        <v>0</v>
      </c>
      <c r="CN69" s="54">
        <f t="shared" si="84"/>
        <v>0</v>
      </c>
      <c r="CO69" s="54">
        <f t="shared" si="85"/>
        <v>0</v>
      </c>
      <c r="CP69" s="54">
        <f t="shared" si="86"/>
        <v>0</v>
      </c>
      <c r="CQ69" s="54">
        <f t="shared" si="87"/>
        <v>0</v>
      </c>
      <c r="CR69" s="54">
        <f t="shared" si="88"/>
        <v>0</v>
      </c>
      <c r="CS69" s="54">
        <f t="shared" si="89"/>
        <v>0</v>
      </c>
      <c r="CT69" s="54">
        <f t="shared" si="90"/>
        <v>0</v>
      </c>
      <c r="CU69" s="54">
        <f t="shared" si="91"/>
        <v>0</v>
      </c>
      <c r="CV69" s="54">
        <f t="shared" si="92"/>
        <v>0</v>
      </c>
      <c r="CW69" s="54">
        <f t="shared" si="93"/>
        <v>0</v>
      </c>
      <c r="CX69" s="54">
        <f t="shared" si="94"/>
        <v>0</v>
      </c>
      <c r="CY69" s="54">
        <f t="shared" si="95"/>
        <v>0</v>
      </c>
      <c r="CZ69" s="54">
        <f t="shared" si="96"/>
        <v>0</v>
      </c>
      <c r="DA69" s="54">
        <f t="shared" si="97"/>
        <v>0</v>
      </c>
      <c r="DB69" s="54">
        <f t="shared" si="98"/>
        <v>0</v>
      </c>
      <c r="DC69" s="54">
        <f t="shared" si="99"/>
        <v>0</v>
      </c>
      <c r="DD69" s="54">
        <f t="shared" si="100"/>
        <v>0</v>
      </c>
      <c r="DE69" s="54">
        <f t="shared" si="101"/>
        <v>0</v>
      </c>
      <c r="DF69" s="54">
        <f t="shared" si="102"/>
        <v>0</v>
      </c>
      <c r="DG69" s="54">
        <f t="shared" si="103"/>
        <v>0</v>
      </c>
      <c r="DH69" s="54">
        <f t="shared" si="104"/>
        <v>0</v>
      </c>
      <c r="DI69" s="54">
        <f t="shared" si="105"/>
        <v>0</v>
      </c>
      <c r="DJ69" s="54">
        <f t="shared" si="106"/>
        <v>0</v>
      </c>
      <c r="DK69" s="54">
        <f t="shared" si="107"/>
        <v>0</v>
      </c>
      <c r="DL69" s="54">
        <f t="shared" si="108"/>
        <v>0</v>
      </c>
      <c r="DM69" s="54">
        <f t="shared" si="109"/>
        <v>0</v>
      </c>
      <c r="DN69" s="54">
        <f t="shared" si="110"/>
        <v>0</v>
      </c>
      <c r="DO69" s="54">
        <f t="shared" si="111"/>
        <v>0</v>
      </c>
      <c r="DP69" s="54">
        <f t="shared" si="112"/>
        <v>0</v>
      </c>
      <c r="DQ69" s="54">
        <f t="shared" si="113"/>
        <v>0</v>
      </c>
      <c r="DR69" s="54">
        <f t="shared" si="114"/>
        <v>0</v>
      </c>
      <c r="DS69" s="54">
        <f t="shared" si="115"/>
        <v>0</v>
      </c>
      <c r="DT69" s="54">
        <f t="shared" si="116"/>
        <v>0</v>
      </c>
      <c r="DU69" s="54">
        <f t="shared" si="117"/>
        <v>0</v>
      </c>
      <c r="DV69" s="54">
        <f t="shared" si="118"/>
        <v>0</v>
      </c>
      <c r="DW69" s="54">
        <f t="shared" si="119"/>
        <v>0</v>
      </c>
      <c r="DX69" s="54">
        <f t="shared" si="120"/>
        <v>0</v>
      </c>
      <c r="DY69" s="54">
        <f t="shared" si="121"/>
        <v>0</v>
      </c>
      <c r="DZ69" s="54">
        <f t="shared" si="122"/>
        <v>0</v>
      </c>
      <c r="EA69" s="54">
        <f t="shared" si="123"/>
        <v>0</v>
      </c>
      <c r="EB69" s="54">
        <f t="shared" si="124"/>
        <v>0</v>
      </c>
      <c r="EC69" s="54">
        <f t="shared" si="125"/>
        <v>0</v>
      </c>
      <c r="ED69" s="54">
        <f t="shared" si="126"/>
        <v>0</v>
      </c>
      <c r="EE69" s="54">
        <f t="shared" si="127"/>
        <v>0</v>
      </c>
      <c r="EF69" s="54">
        <f t="shared" si="128"/>
        <v>0</v>
      </c>
      <c r="EG69" s="54">
        <f t="shared" si="129"/>
        <v>0</v>
      </c>
      <c r="EH69" s="54">
        <f t="shared" si="130"/>
        <v>0</v>
      </c>
      <c r="EI69" s="54">
        <f t="shared" si="131"/>
        <v>0</v>
      </c>
      <c r="EJ69" s="54">
        <f t="shared" si="132"/>
        <v>0</v>
      </c>
      <c r="EK69" s="54">
        <f t="shared" si="133"/>
        <v>0</v>
      </c>
      <c r="EL69" s="54">
        <f t="shared" si="134"/>
        <v>0</v>
      </c>
      <c r="EM69" s="54">
        <f t="shared" si="135"/>
        <v>0</v>
      </c>
      <c r="EN69" s="54">
        <f t="shared" si="137"/>
        <v>0</v>
      </c>
      <c r="EO69" s="54">
        <f t="shared" si="137"/>
        <v>0</v>
      </c>
      <c r="EP69" s="187"/>
      <c r="EQ69" s="187"/>
      <c r="ER69" s="187"/>
      <c r="ES69" s="187"/>
      <c r="ET69" s="187"/>
      <c r="EU69" s="187"/>
      <c r="EV69" s="187"/>
      <c r="EW69" s="187"/>
      <c r="EX69" s="187"/>
      <c r="EY69" s="187"/>
      <c r="EZ69" s="187"/>
      <c r="FA69" s="187"/>
      <c r="FB69" s="187"/>
      <c r="FC69" s="187"/>
      <c r="FD69" s="187"/>
      <c r="FE69" s="187"/>
      <c r="FF69" s="187"/>
      <c r="FG69" s="187"/>
      <c r="FH69" s="187"/>
      <c r="FI69" s="187"/>
      <c r="FJ69" s="187"/>
    </row>
    <row r="70" spans="1:166" s="93" customFormat="1" ht="30" hidden="1" customHeight="1" x14ac:dyDescent="0.55000000000000004">
      <c r="A70" s="253"/>
      <c r="B70" s="243">
        <v>46209</v>
      </c>
      <c r="C70" s="243"/>
      <c r="D70" s="244"/>
      <c r="E70" s="244"/>
      <c r="F70" s="249"/>
      <c r="G70" s="249"/>
      <c r="H70" s="249"/>
      <c r="I70" s="249"/>
      <c r="J70" s="249"/>
      <c r="K70" s="249"/>
      <c r="L70" s="249"/>
      <c r="M70" s="249"/>
      <c r="N70" s="249"/>
      <c r="O70" s="249"/>
      <c r="P70" s="249"/>
      <c r="Q70" s="249"/>
      <c r="R70" s="249"/>
      <c r="S70" s="249"/>
      <c r="T70" s="249"/>
      <c r="U70" s="249"/>
      <c r="V70" s="249"/>
      <c r="W70" s="249"/>
      <c r="X70" s="249"/>
      <c r="Y70" s="249"/>
      <c r="Z70" s="249"/>
      <c r="AA70" s="249"/>
      <c r="AB70" s="249"/>
      <c r="AC70" s="249"/>
      <c r="AD70" s="249"/>
      <c r="AE70" s="249"/>
      <c r="AF70" s="249"/>
      <c r="AG70" s="249"/>
      <c r="AH70" s="249"/>
      <c r="AI70" s="249"/>
      <c r="AJ70" s="249"/>
      <c r="AK70" s="249"/>
      <c r="AL70" s="249"/>
      <c r="AM70" s="249"/>
      <c r="AN70" s="249"/>
      <c r="AO70" s="249"/>
      <c r="AP70" s="249"/>
      <c r="AQ70" s="249"/>
      <c r="AR70" s="249"/>
      <c r="AS70" s="249"/>
      <c r="AT70" s="249"/>
      <c r="AU70" s="249"/>
      <c r="AV70" s="249"/>
      <c r="AW70" s="249"/>
      <c r="AX70" s="249"/>
      <c r="AY70" s="249"/>
      <c r="AZ70" s="249"/>
      <c r="BA70" s="249"/>
      <c r="BB70" s="249"/>
      <c r="BC70" s="249"/>
      <c r="BD70" s="249"/>
      <c r="BE70" s="249"/>
      <c r="BF70" s="249"/>
      <c r="BG70" s="249"/>
      <c r="BH70" s="249"/>
      <c r="BI70" s="249"/>
      <c r="BJ70" s="249"/>
      <c r="BK70" s="249"/>
      <c r="BL70" s="249"/>
      <c r="BM70" s="249"/>
      <c r="BN70" s="249"/>
      <c r="BO70" s="249"/>
      <c r="BP70" s="249"/>
      <c r="BQ70" s="249"/>
      <c r="BR70" s="249"/>
      <c r="BS70" s="249"/>
      <c r="BT70" s="76" t="s">
        <v>38</v>
      </c>
      <c r="BU70" s="251"/>
      <c r="BV70" s="251"/>
      <c r="BW70" s="246"/>
      <c r="BX70" s="111"/>
      <c r="BY70" s="54">
        <f t="shared" si="69"/>
        <v>0</v>
      </c>
      <c r="BZ70" s="54">
        <f t="shared" si="70"/>
        <v>0</v>
      </c>
      <c r="CA70" s="54">
        <f t="shared" si="71"/>
        <v>0</v>
      </c>
      <c r="CB70" s="54">
        <f t="shared" si="72"/>
        <v>0</v>
      </c>
      <c r="CC70" s="54">
        <f t="shared" si="73"/>
        <v>0</v>
      </c>
      <c r="CD70" s="54">
        <f t="shared" si="74"/>
        <v>0</v>
      </c>
      <c r="CE70" s="54">
        <f t="shared" si="75"/>
        <v>0</v>
      </c>
      <c r="CF70" s="54">
        <f t="shared" si="76"/>
        <v>0</v>
      </c>
      <c r="CG70" s="54">
        <f t="shared" si="77"/>
        <v>0</v>
      </c>
      <c r="CH70" s="54">
        <f t="shared" si="78"/>
        <v>0</v>
      </c>
      <c r="CI70" s="54">
        <f t="shared" si="79"/>
        <v>0</v>
      </c>
      <c r="CJ70" s="54">
        <f t="shared" si="80"/>
        <v>0</v>
      </c>
      <c r="CK70" s="54">
        <f t="shared" si="81"/>
        <v>0</v>
      </c>
      <c r="CL70" s="54">
        <f t="shared" si="82"/>
        <v>0</v>
      </c>
      <c r="CM70" s="54">
        <f t="shared" si="83"/>
        <v>0</v>
      </c>
      <c r="CN70" s="54">
        <f t="shared" si="84"/>
        <v>0</v>
      </c>
      <c r="CO70" s="54">
        <f t="shared" si="85"/>
        <v>0</v>
      </c>
      <c r="CP70" s="54">
        <f t="shared" si="86"/>
        <v>0</v>
      </c>
      <c r="CQ70" s="54">
        <f t="shared" si="87"/>
        <v>0</v>
      </c>
      <c r="CR70" s="54">
        <f t="shared" si="88"/>
        <v>0</v>
      </c>
      <c r="CS70" s="54">
        <f t="shared" si="89"/>
        <v>0</v>
      </c>
      <c r="CT70" s="54">
        <f t="shared" si="90"/>
        <v>0</v>
      </c>
      <c r="CU70" s="54">
        <f t="shared" si="91"/>
        <v>0</v>
      </c>
      <c r="CV70" s="54">
        <f t="shared" si="92"/>
        <v>0</v>
      </c>
      <c r="CW70" s="54">
        <f t="shared" si="93"/>
        <v>0</v>
      </c>
      <c r="CX70" s="54">
        <f t="shared" si="94"/>
        <v>0</v>
      </c>
      <c r="CY70" s="54">
        <f t="shared" si="95"/>
        <v>0</v>
      </c>
      <c r="CZ70" s="54">
        <f t="shared" si="96"/>
        <v>0</v>
      </c>
      <c r="DA70" s="54">
        <f t="shared" si="97"/>
        <v>0</v>
      </c>
      <c r="DB70" s="54">
        <f t="shared" si="98"/>
        <v>0</v>
      </c>
      <c r="DC70" s="54">
        <f t="shared" si="99"/>
        <v>0</v>
      </c>
      <c r="DD70" s="54">
        <f t="shared" si="100"/>
        <v>0</v>
      </c>
      <c r="DE70" s="54">
        <f t="shared" si="101"/>
        <v>0</v>
      </c>
      <c r="DF70" s="54">
        <f t="shared" si="102"/>
        <v>0</v>
      </c>
      <c r="DG70" s="54">
        <f t="shared" si="103"/>
        <v>0</v>
      </c>
      <c r="DH70" s="54">
        <f t="shared" si="104"/>
        <v>0</v>
      </c>
      <c r="DI70" s="54">
        <f t="shared" si="105"/>
        <v>0</v>
      </c>
      <c r="DJ70" s="54">
        <f t="shared" si="106"/>
        <v>0</v>
      </c>
      <c r="DK70" s="54">
        <f t="shared" si="107"/>
        <v>0</v>
      </c>
      <c r="DL70" s="54">
        <f t="shared" si="108"/>
        <v>0</v>
      </c>
      <c r="DM70" s="54">
        <f t="shared" si="109"/>
        <v>0</v>
      </c>
      <c r="DN70" s="54">
        <f t="shared" si="110"/>
        <v>0</v>
      </c>
      <c r="DO70" s="54">
        <f t="shared" si="111"/>
        <v>0</v>
      </c>
      <c r="DP70" s="54">
        <f t="shared" si="112"/>
        <v>0</v>
      </c>
      <c r="DQ70" s="54">
        <f t="shared" si="113"/>
        <v>0</v>
      </c>
      <c r="DR70" s="54">
        <f t="shared" si="114"/>
        <v>0</v>
      </c>
      <c r="DS70" s="54">
        <f t="shared" si="115"/>
        <v>0</v>
      </c>
      <c r="DT70" s="54">
        <f t="shared" si="116"/>
        <v>0</v>
      </c>
      <c r="DU70" s="54">
        <f t="shared" si="117"/>
        <v>0</v>
      </c>
      <c r="DV70" s="54">
        <f t="shared" si="118"/>
        <v>0</v>
      </c>
      <c r="DW70" s="54">
        <f t="shared" si="119"/>
        <v>0</v>
      </c>
      <c r="DX70" s="54">
        <f t="shared" si="120"/>
        <v>0</v>
      </c>
      <c r="DY70" s="54">
        <f t="shared" si="121"/>
        <v>0</v>
      </c>
      <c r="DZ70" s="54">
        <f t="shared" si="122"/>
        <v>0</v>
      </c>
      <c r="EA70" s="54">
        <f t="shared" si="123"/>
        <v>0</v>
      </c>
      <c r="EB70" s="54">
        <f t="shared" si="124"/>
        <v>0</v>
      </c>
      <c r="EC70" s="54">
        <f t="shared" si="125"/>
        <v>0</v>
      </c>
      <c r="ED70" s="54">
        <f t="shared" si="126"/>
        <v>0</v>
      </c>
      <c r="EE70" s="54">
        <f t="shared" si="127"/>
        <v>0</v>
      </c>
      <c r="EF70" s="54">
        <f t="shared" si="128"/>
        <v>0</v>
      </c>
      <c r="EG70" s="54">
        <f t="shared" si="129"/>
        <v>0</v>
      </c>
      <c r="EH70" s="54">
        <f t="shared" si="130"/>
        <v>0</v>
      </c>
      <c r="EI70" s="54">
        <f t="shared" si="131"/>
        <v>0</v>
      </c>
      <c r="EJ70" s="54">
        <f t="shared" si="132"/>
        <v>0</v>
      </c>
      <c r="EK70" s="54">
        <f t="shared" si="133"/>
        <v>0</v>
      </c>
      <c r="EL70" s="54">
        <f t="shared" si="134"/>
        <v>0</v>
      </c>
      <c r="EM70" s="54">
        <f t="shared" si="135"/>
        <v>0</v>
      </c>
      <c r="EN70" s="54">
        <f t="shared" si="137"/>
        <v>0</v>
      </c>
      <c r="EO70" s="54">
        <f t="shared" si="137"/>
        <v>0</v>
      </c>
      <c r="EP70" s="195"/>
      <c r="EQ70" s="195"/>
      <c r="ER70" s="195"/>
      <c r="ES70" s="195"/>
      <c r="ET70" s="195"/>
      <c r="EU70" s="195"/>
      <c r="EV70" s="195"/>
      <c r="EW70" s="195"/>
      <c r="EX70" s="195"/>
      <c r="EY70" s="195"/>
      <c r="EZ70" s="195"/>
      <c r="FA70" s="195"/>
      <c r="FB70" s="195"/>
      <c r="FC70" s="195"/>
      <c r="FD70" s="195"/>
      <c r="FE70" s="195"/>
      <c r="FF70" s="195"/>
      <c r="FG70" s="195"/>
      <c r="FH70" s="195"/>
      <c r="FI70" s="195"/>
      <c r="FJ70" s="195"/>
    </row>
    <row r="71" spans="1:166" s="93" customFormat="1" ht="30" hidden="1" customHeight="1" x14ac:dyDescent="0.55000000000000004">
      <c r="A71" s="253"/>
      <c r="B71" s="243">
        <v>46210</v>
      </c>
      <c r="C71" s="243"/>
      <c r="D71" s="244"/>
      <c r="E71" s="244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49"/>
      <c r="AB71" s="249"/>
      <c r="AC71" s="249"/>
      <c r="AD71" s="249"/>
      <c r="AE71" s="249"/>
      <c r="AF71" s="249"/>
      <c r="AG71" s="249"/>
      <c r="AH71" s="249"/>
      <c r="AI71" s="249"/>
      <c r="AJ71" s="249"/>
      <c r="AK71" s="249"/>
      <c r="AL71" s="249"/>
      <c r="AM71" s="249"/>
      <c r="AN71" s="249"/>
      <c r="AO71" s="249"/>
      <c r="AP71" s="249"/>
      <c r="AQ71" s="249"/>
      <c r="AR71" s="249"/>
      <c r="AS71" s="249"/>
      <c r="AT71" s="249"/>
      <c r="AU71" s="249"/>
      <c r="AV71" s="249"/>
      <c r="AW71" s="249"/>
      <c r="AX71" s="249"/>
      <c r="AY71" s="249"/>
      <c r="AZ71" s="249"/>
      <c r="BA71" s="249"/>
      <c r="BB71" s="249"/>
      <c r="BC71" s="249"/>
      <c r="BD71" s="249"/>
      <c r="BE71" s="249"/>
      <c r="BF71" s="249"/>
      <c r="BG71" s="249"/>
      <c r="BH71" s="249"/>
      <c r="BI71" s="249"/>
      <c r="BJ71" s="249"/>
      <c r="BK71" s="249"/>
      <c r="BL71" s="249"/>
      <c r="BM71" s="249"/>
      <c r="BN71" s="249"/>
      <c r="BO71" s="249"/>
      <c r="BP71" s="249"/>
      <c r="BQ71" s="249"/>
      <c r="BR71" s="249"/>
      <c r="BS71" s="249"/>
      <c r="BT71" s="76" t="s">
        <v>38</v>
      </c>
      <c r="BU71" s="251"/>
      <c r="BV71" s="251"/>
      <c r="BW71" s="246"/>
      <c r="BX71" s="111"/>
      <c r="BY71" s="54">
        <f t="shared" ref="BY71:BY102" si="138">COUNTIF($F71:$BV71,"1")</f>
        <v>0</v>
      </c>
      <c r="BZ71" s="54">
        <f t="shared" ref="BZ71:BZ102" si="139">COUNTIF($F71:$BV71,"2")</f>
        <v>0</v>
      </c>
      <c r="CA71" s="54">
        <f t="shared" ref="CA71:CA102" si="140">COUNTIF($F71:$BV71,"3")</f>
        <v>0</v>
      </c>
      <c r="CB71" s="54">
        <f t="shared" ref="CB71:CB102" si="141">COUNTIF($F71:$BV71,"4")</f>
        <v>0</v>
      </c>
      <c r="CC71" s="54">
        <f t="shared" ref="CC71:CC102" si="142">COUNTIF($F71:$BV71,"5")</f>
        <v>0</v>
      </c>
      <c r="CD71" s="54">
        <f t="shared" ref="CD71:CD102" si="143">COUNTIF($F71:$BV71,"6")</f>
        <v>0</v>
      </c>
      <c r="CE71" s="54">
        <f t="shared" ref="CE71:CE102" si="144">COUNTIF($F71:$BV71,"7")</f>
        <v>0</v>
      </c>
      <c r="CF71" s="54">
        <f t="shared" ref="CF71:CF102" si="145">COUNTIF($F71:$BV71,"8")</f>
        <v>0</v>
      </c>
      <c r="CG71" s="54">
        <f t="shared" ref="CG71:CG102" si="146">COUNTIF($F71:$BV71,"9")</f>
        <v>0</v>
      </c>
      <c r="CH71" s="54">
        <f t="shared" ref="CH71:CH102" si="147">COUNTIF($F71:$BV71,"10")</f>
        <v>0</v>
      </c>
      <c r="CI71" s="54">
        <f t="shared" ref="CI71:CI102" si="148">COUNTIF($F71:$BV71,"11")</f>
        <v>0</v>
      </c>
      <c r="CJ71" s="54">
        <f t="shared" ref="CJ71:CJ102" si="149">COUNTIF($F71:$BV71,"12")</f>
        <v>0</v>
      </c>
      <c r="CK71" s="54">
        <f t="shared" ref="CK71:CK102" si="150">COUNTIF($F71:$BV71,"13")</f>
        <v>0</v>
      </c>
      <c r="CL71" s="54">
        <f t="shared" ref="CL71:CL102" si="151">COUNTIF($F71:$BV71,"14")</f>
        <v>0</v>
      </c>
      <c r="CM71" s="54">
        <f t="shared" ref="CM71:CM102" si="152">COUNTIF($F71:$BV71,"15")</f>
        <v>0</v>
      </c>
      <c r="CN71" s="54">
        <f t="shared" ref="CN71:CN102" si="153">COUNTIF($F71:$BV71,"16")</f>
        <v>0</v>
      </c>
      <c r="CO71" s="54">
        <f t="shared" ref="CO71:CO102" si="154">COUNTIF($F71:$BV71,"17")</f>
        <v>0</v>
      </c>
      <c r="CP71" s="54">
        <f t="shared" ref="CP71:CP102" si="155">COUNTIF($F71:$BV71,"18")</f>
        <v>0</v>
      </c>
      <c r="CQ71" s="54">
        <f t="shared" ref="CQ71:CQ102" si="156">COUNTIF($F71:$BV71,"19")</f>
        <v>0</v>
      </c>
      <c r="CR71" s="54">
        <f t="shared" ref="CR71:CR102" si="157">COUNTIF($F71:$BV71,"20")</f>
        <v>0</v>
      </c>
      <c r="CS71" s="54">
        <f t="shared" ref="CS71:CS102" si="158">COUNTIF($F71:$BV71,"21")</f>
        <v>0</v>
      </c>
      <c r="CT71" s="54">
        <f t="shared" ref="CT71:CT102" si="159">COUNTIF($F71:$BV71,"22")</f>
        <v>0</v>
      </c>
      <c r="CU71" s="54">
        <f t="shared" ref="CU71:CU102" si="160">COUNTIF($F71:$BV71,"23")</f>
        <v>0</v>
      </c>
      <c r="CV71" s="54">
        <f t="shared" ref="CV71:CV102" si="161">COUNTIF($F71:$BV71,"24")</f>
        <v>0</v>
      </c>
      <c r="CW71" s="54">
        <f t="shared" ref="CW71:CW102" si="162">COUNTIF($F71:$BV71,"25")</f>
        <v>0</v>
      </c>
      <c r="CX71" s="54">
        <f t="shared" ref="CX71:CX102" si="163">COUNTIF($F71:$BV71,"26")</f>
        <v>0</v>
      </c>
      <c r="CY71" s="54">
        <f t="shared" ref="CY71:CY102" si="164">COUNTIF($F71:$BV71,"27")</f>
        <v>0</v>
      </c>
      <c r="CZ71" s="54">
        <f t="shared" ref="CZ71:CZ102" si="165">COUNTIF($F71:$BV71,"28")</f>
        <v>0</v>
      </c>
      <c r="DA71" s="54">
        <f t="shared" ref="DA71:DA102" si="166">COUNTIF($F71:$BV71,"29")</f>
        <v>0</v>
      </c>
      <c r="DB71" s="54">
        <f t="shared" ref="DB71:DB102" si="167">COUNTIF($F71:$BV71,"30")</f>
        <v>0</v>
      </c>
      <c r="DC71" s="54">
        <f t="shared" ref="DC71:DC102" si="168">COUNTIF($F71:$BV71,"31")</f>
        <v>0</v>
      </c>
      <c r="DD71" s="54">
        <f t="shared" ref="DD71:DD102" si="169">COUNTIF($F71:$BV71,"32")</f>
        <v>0</v>
      </c>
      <c r="DE71" s="54">
        <f t="shared" ref="DE71:DE102" si="170">COUNTIF($F71:$BV71,"33")</f>
        <v>0</v>
      </c>
      <c r="DF71" s="54">
        <f t="shared" ref="DF71:DF102" si="171">COUNTIF($F71:$BV71,"34")</f>
        <v>0</v>
      </c>
      <c r="DG71" s="54">
        <f t="shared" ref="DG71:DG102" si="172">COUNTIF($F71:$BV71,"35")</f>
        <v>0</v>
      </c>
      <c r="DH71" s="54">
        <f t="shared" ref="DH71:DH102" si="173">COUNTIF($F71:$BV71,"36")</f>
        <v>0</v>
      </c>
      <c r="DI71" s="54">
        <f t="shared" ref="DI71:DI102" si="174">COUNTIF($F71:$BV71,"37")</f>
        <v>0</v>
      </c>
      <c r="DJ71" s="54">
        <f t="shared" ref="DJ71:DJ102" si="175">COUNTIF($F71:$BV71,"38")</f>
        <v>0</v>
      </c>
      <c r="DK71" s="54">
        <f t="shared" ref="DK71:DK102" si="176">COUNTIF($F71:$BV71,"39")</f>
        <v>0</v>
      </c>
      <c r="DL71" s="54">
        <f t="shared" ref="DL71:DL102" si="177">COUNTIF($F71:$BV71,"40")</f>
        <v>0</v>
      </c>
      <c r="DM71" s="54">
        <f t="shared" ref="DM71:DM102" si="178">COUNTIF($F71:$BV71,"41")</f>
        <v>0</v>
      </c>
      <c r="DN71" s="54">
        <f t="shared" ref="DN71:DN102" si="179">COUNTIF($F71:$BV71,"42")</f>
        <v>0</v>
      </c>
      <c r="DO71" s="54">
        <f t="shared" ref="DO71:DO102" si="180">COUNTIF($F71:$BV71,"43")</f>
        <v>0</v>
      </c>
      <c r="DP71" s="54">
        <f t="shared" ref="DP71:DP102" si="181">COUNTIF($F71:$BV71,"44")</f>
        <v>0</v>
      </c>
      <c r="DQ71" s="54">
        <f t="shared" ref="DQ71:DQ102" si="182">COUNTIF($F71:$BV71,"45")</f>
        <v>0</v>
      </c>
      <c r="DR71" s="54">
        <f t="shared" ref="DR71:DR102" si="183">COUNTIF($F71:$BV71,"46")</f>
        <v>0</v>
      </c>
      <c r="DS71" s="54">
        <f t="shared" ref="DS71:DS102" si="184">COUNTIF($F71:$BV71,"47")</f>
        <v>0</v>
      </c>
      <c r="DT71" s="54">
        <f t="shared" ref="DT71:DT102" si="185">COUNTIF($F71:$BV71,"48")</f>
        <v>0</v>
      </c>
      <c r="DU71" s="54">
        <f t="shared" ref="DU71:DU102" si="186">COUNTIF($F71:$BV71,"49")</f>
        <v>0</v>
      </c>
      <c r="DV71" s="54">
        <f t="shared" ref="DV71:DV102" si="187">COUNTIF($F71:$BV71,"50")</f>
        <v>0</v>
      </c>
      <c r="DW71" s="54">
        <f t="shared" ref="DW71:DW102" si="188">COUNTIF($F71:$BV71,"51")</f>
        <v>0</v>
      </c>
      <c r="DX71" s="54">
        <f t="shared" ref="DX71:DX102" si="189">COUNTIF($F71:$BV71,"52")</f>
        <v>0</v>
      </c>
      <c r="DY71" s="54">
        <f t="shared" ref="DY71:DY102" si="190">COUNTIF($F71:$BV71,"53")</f>
        <v>0</v>
      </c>
      <c r="DZ71" s="54">
        <f t="shared" ref="DZ71:DZ102" si="191">COUNTIF($F71:$BV71,"54")</f>
        <v>0</v>
      </c>
      <c r="EA71" s="54">
        <f t="shared" ref="EA71:EA102" si="192">COUNTIF($F71:$BV71,"55")</f>
        <v>0</v>
      </c>
      <c r="EB71" s="54">
        <f t="shared" ref="EB71:EB102" si="193">COUNTIF($F71:$BV71,"56")</f>
        <v>0</v>
      </c>
      <c r="EC71" s="54">
        <f t="shared" ref="EC71:EC102" si="194">COUNTIF($F71:$BV71,"57")</f>
        <v>0</v>
      </c>
      <c r="ED71" s="54">
        <f t="shared" ref="ED71:ED102" si="195">COUNTIF($F71:$BV71,"58")</f>
        <v>0</v>
      </c>
      <c r="EE71" s="54">
        <f t="shared" ref="EE71:EE102" si="196">COUNTIF($F71:$BV71,"59")</f>
        <v>0</v>
      </c>
      <c r="EF71" s="54">
        <f t="shared" ref="EF71:EF102" si="197">COUNTIF($F71:$BV71,"60")</f>
        <v>0</v>
      </c>
      <c r="EG71" s="54">
        <f t="shared" ref="EG71:EG102" si="198">COUNTIF($F71:$BV71,"61")</f>
        <v>0</v>
      </c>
      <c r="EH71" s="54">
        <f t="shared" ref="EH71:EH102" si="199">COUNTIF($F71:$BV71,"62")</f>
        <v>0</v>
      </c>
      <c r="EI71" s="54">
        <f t="shared" ref="EI71:EI102" si="200">COUNTIF($F71:$BV71,"63")</f>
        <v>0</v>
      </c>
      <c r="EJ71" s="54">
        <f t="shared" ref="EJ71:EJ102" si="201">COUNTIF($F71:$BV71,"64")</f>
        <v>0</v>
      </c>
      <c r="EK71" s="54">
        <f t="shared" ref="EK71:EK102" si="202">COUNTIF($F71:$BV71,"65")</f>
        <v>0</v>
      </c>
      <c r="EL71" s="54">
        <f t="shared" ref="EL71:EL102" si="203">COUNTIF($F71:$BV71,"66")</f>
        <v>0</v>
      </c>
      <c r="EM71" s="54">
        <f t="shared" ref="EM71:EM102" si="204">COUNTIF($F71:$BV71,"67")</f>
        <v>0</v>
      </c>
      <c r="EN71" s="54">
        <f t="shared" si="137"/>
        <v>0</v>
      </c>
      <c r="EO71" s="54">
        <f t="shared" si="137"/>
        <v>0</v>
      </c>
      <c r="EP71" s="195"/>
      <c r="EQ71" s="195"/>
      <c r="ER71" s="195"/>
      <c r="ES71" s="195"/>
      <c r="ET71" s="195"/>
      <c r="EU71" s="195"/>
      <c r="EV71" s="195"/>
      <c r="EW71" s="195"/>
      <c r="EX71" s="195"/>
      <c r="EY71" s="195"/>
      <c r="EZ71" s="195"/>
      <c r="FA71" s="195"/>
      <c r="FB71" s="195"/>
      <c r="FC71" s="195"/>
      <c r="FD71" s="195"/>
      <c r="FE71" s="195"/>
      <c r="FF71" s="195"/>
      <c r="FG71" s="195"/>
      <c r="FH71" s="195"/>
      <c r="FI71" s="195"/>
      <c r="FJ71" s="195"/>
    </row>
    <row r="72" spans="1:166" s="65" customFormat="1" ht="30" hidden="1" customHeight="1" x14ac:dyDescent="0.5">
      <c r="A72" s="242"/>
      <c r="B72" s="243">
        <v>46211</v>
      </c>
      <c r="C72" s="243"/>
      <c r="D72" s="244"/>
      <c r="E72" s="244"/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49"/>
      <c r="Q72" s="249"/>
      <c r="R72" s="249"/>
      <c r="S72" s="249"/>
      <c r="T72" s="249"/>
      <c r="U72" s="249"/>
      <c r="V72" s="249"/>
      <c r="W72" s="249"/>
      <c r="X72" s="249"/>
      <c r="Y72" s="249"/>
      <c r="Z72" s="249"/>
      <c r="AA72" s="249"/>
      <c r="AB72" s="249"/>
      <c r="AC72" s="249"/>
      <c r="AD72" s="249"/>
      <c r="AE72" s="249"/>
      <c r="AF72" s="249"/>
      <c r="AG72" s="249"/>
      <c r="AH72" s="249"/>
      <c r="AI72" s="249"/>
      <c r="AJ72" s="249"/>
      <c r="AK72" s="249"/>
      <c r="AL72" s="249"/>
      <c r="AM72" s="249"/>
      <c r="AN72" s="249"/>
      <c r="AO72" s="249"/>
      <c r="AP72" s="249"/>
      <c r="AQ72" s="249"/>
      <c r="AR72" s="249"/>
      <c r="AS72" s="249"/>
      <c r="AT72" s="249"/>
      <c r="AU72" s="249"/>
      <c r="AV72" s="249"/>
      <c r="AW72" s="249"/>
      <c r="AX72" s="249"/>
      <c r="AY72" s="249"/>
      <c r="AZ72" s="249"/>
      <c r="BA72" s="249"/>
      <c r="BB72" s="249"/>
      <c r="BC72" s="249"/>
      <c r="BD72" s="249"/>
      <c r="BE72" s="249"/>
      <c r="BF72" s="249"/>
      <c r="BG72" s="249"/>
      <c r="BH72" s="249"/>
      <c r="BI72" s="249"/>
      <c r="BJ72" s="249"/>
      <c r="BK72" s="249"/>
      <c r="BL72" s="249"/>
      <c r="BM72" s="249"/>
      <c r="BN72" s="249"/>
      <c r="BO72" s="249"/>
      <c r="BP72" s="249"/>
      <c r="BQ72" s="249"/>
      <c r="BR72" s="249"/>
      <c r="BS72" s="249"/>
      <c r="BT72" s="76" t="s">
        <v>38</v>
      </c>
      <c r="BU72" s="254"/>
      <c r="BV72" s="254"/>
      <c r="BW72" s="246"/>
      <c r="BX72" s="111"/>
      <c r="BY72" s="54">
        <f t="shared" si="138"/>
        <v>0</v>
      </c>
      <c r="BZ72" s="54">
        <f t="shared" si="139"/>
        <v>0</v>
      </c>
      <c r="CA72" s="54">
        <f t="shared" si="140"/>
        <v>0</v>
      </c>
      <c r="CB72" s="54">
        <f t="shared" si="141"/>
        <v>0</v>
      </c>
      <c r="CC72" s="54">
        <f t="shared" si="142"/>
        <v>0</v>
      </c>
      <c r="CD72" s="54">
        <f t="shared" si="143"/>
        <v>0</v>
      </c>
      <c r="CE72" s="54">
        <f t="shared" si="144"/>
        <v>0</v>
      </c>
      <c r="CF72" s="54">
        <f t="shared" si="145"/>
        <v>0</v>
      </c>
      <c r="CG72" s="54">
        <f t="shared" si="146"/>
        <v>0</v>
      </c>
      <c r="CH72" s="54">
        <f t="shared" si="147"/>
        <v>0</v>
      </c>
      <c r="CI72" s="54">
        <f t="shared" si="148"/>
        <v>0</v>
      </c>
      <c r="CJ72" s="54">
        <f t="shared" si="149"/>
        <v>0</v>
      </c>
      <c r="CK72" s="54">
        <f t="shared" si="150"/>
        <v>0</v>
      </c>
      <c r="CL72" s="54">
        <f t="shared" si="151"/>
        <v>0</v>
      </c>
      <c r="CM72" s="54">
        <f t="shared" si="152"/>
        <v>0</v>
      </c>
      <c r="CN72" s="54">
        <f t="shared" si="153"/>
        <v>0</v>
      </c>
      <c r="CO72" s="54">
        <f t="shared" si="154"/>
        <v>0</v>
      </c>
      <c r="CP72" s="54">
        <f t="shared" si="155"/>
        <v>0</v>
      </c>
      <c r="CQ72" s="54">
        <f t="shared" si="156"/>
        <v>0</v>
      </c>
      <c r="CR72" s="54">
        <f t="shared" si="157"/>
        <v>0</v>
      </c>
      <c r="CS72" s="54">
        <f t="shared" si="158"/>
        <v>0</v>
      </c>
      <c r="CT72" s="54">
        <f t="shared" si="159"/>
        <v>0</v>
      </c>
      <c r="CU72" s="54">
        <f t="shared" si="160"/>
        <v>0</v>
      </c>
      <c r="CV72" s="54">
        <f t="shared" si="161"/>
        <v>0</v>
      </c>
      <c r="CW72" s="54">
        <f t="shared" si="162"/>
        <v>0</v>
      </c>
      <c r="CX72" s="54">
        <f t="shared" si="163"/>
        <v>0</v>
      </c>
      <c r="CY72" s="54">
        <f t="shared" si="164"/>
        <v>0</v>
      </c>
      <c r="CZ72" s="54">
        <f t="shared" si="165"/>
        <v>0</v>
      </c>
      <c r="DA72" s="54">
        <f t="shared" si="166"/>
        <v>0</v>
      </c>
      <c r="DB72" s="54">
        <f t="shared" si="167"/>
        <v>0</v>
      </c>
      <c r="DC72" s="54">
        <f t="shared" si="168"/>
        <v>0</v>
      </c>
      <c r="DD72" s="54">
        <f t="shared" si="169"/>
        <v>0</v>
      </c>
      <c r="DE72" s="54">
        <f t="shared" si="170"/>
        <v>0</v>
      </c>
      <c r="DF72" s="54">
        <f t="shared" si="171"/>
        <v>0</v>
      </c>
      <c r="DG72" s="54">
        <f t="shared" si="172"/>
        <v>0</v>
      </c>
      <c r="DH72" s="54">
        <f t="shared" si="173"/>
        <v>0</v>
      </c>
      <c r="DI72" s="54">
        <f t="shared" si="174"/>
        <v>0</v>
      </c>
      <c r="DJ72" s="54">
        <f t="shared" si="175"/>
        <v>0</v>
      </c>
      <c r="DK72" s="54">
        <f t="shared" si="176"/>
        <v>0</v>
      </c>
      <c r="DL72" s="54">
        <f t="shared" si="177"/>
        <v>0</v>
      </c>
      <c r="DM72" s="54">
        <f t="shared" si="178"/>
        <v>0</v>
      </c>
      <c r="DN72" s="54">
        <f t="shared" si="179"/>
        <v>0</v>
      </c>
      <c r="DO72" s="54">
        <f t="shared" si="180"/>
        <v>0</v>
      </c>
      <c r="DP72" s="54">
        <f t="shared" si="181"/>
        <v>0</v>
      </c>
      <c r="DQ72" s="54">
        <f t="shared" si="182"/>
        <v>0</v>
      </c>
      <c r="DR72" s="54">
        <f t="shared" si="183"/>
        <v>0</v>
      </c>
      <c r="DS72" s="54">
        <f t="shared" si="184"/>
        <v>0</v>
      </c>
      <c r="DT72" s="54">
        <f t="shared" si="185"/>
        <v>0</v>
      </c>
      <c r="DU72" s="54">
        <f t="shared" si="186"/>
        <v>0</v>
      </c>
      <c r="DV72" s="54">
        <f t="shared" si="187"/>
        <v>0</v>
      </c>
      <c r="DW72" s="54">
        <f t="shared" si="188"/>
        <v>0</v>
      </c>
      <c r="DX72" s="54">
        <f t="shared" si="189"/>
        <v>0</v>
      </c>
      <c r="DY72" s="54">
        <f t="shared" si="190"/>
        <v>0</v>
      </c>
      <c r="DZ72" s="54">
        <f t="shared" si="191"/>
        <v>0</v>
      </c>
      <c r="EA72" s="54">
        <f t="shared" si="192"/>
        <v>0</v>
      </c>
      <c r="EB72" s="54">
        <f t="shared" si="193"/>
        <v>0</v>
      </c>
      <c r="EC72" s="54">
        <f t="shared" si="194"/>
        <v>0</v>
      </c>
      <c r="ED72" s="54">
        <f t="shared" si="195"/>
        <v>0</v>
      </c>
      <c r="EE72" s="54">
        <f t="shared" si="196"/>
        <v>0</v>
      </c>
      <c r="EF72" s="54">
        <f t="shared" si="197"/>
        <v>0</v>
      </c>
      <c r="EG72" s="54">
        <f t="shared" si="198"/>
        <v>0</v>
      </c>
      <c r="EH72" s="54">
        <f t="shared" si="199"/>
        <v>0</v>
      </c>
      <c r="EI72" s="54">
        <f t="shared" si="200"/>
        <v>0</v>
      </c>
      <c r="EJ72" s="54">
        <f t="shared" si="201"/>
        <v>0</v>
      </c>
      <c r="EK72" s="54">
        <f t="shared" si="202"/>
        <v>0</v>
      </c>
      <c r="EL72" s="54">
        <f t="shared" si="203"/>
        <v>0</v>
      </c>
      <c r="EM72" s="54">
        <f t="shared" si="204"/>
        <v>0</v>
      </c>
      <c r="EN72" s="54">
        <f t="shared" si="137"/>
        <v>0</v>
      </c>
      <c r="EO72" s="54">
        <f t="shared" si="137"/>
        <v>0</v>
      </c>
      <c r="EP72" s="187"/>
      <c r="EQ72" s="187"/>
      <c r="ER72" s="187"/>
      <c r="ES72" s="187"/>
      <c r="ET72" s="187"/>
      <c r="EU72" s="187"/>
      <c r="EV72" s="187"/>
      <c r="EW72" s="187"/>
      <c r="EX72" s="187"/>
      <c r="EY72" s="187"/>
      <c r="EZ72" s="187"/>
      <c r="FA72" s="187"/>
      <c r="FB72" s="187"/>
      <c r="FC72" s="187"/>
      <c r="FD72" s="187"/>
      <c r="FE72" s="187"/>
      <c r="FF72" s="187"/>
      <c r="FG72" s="187"/>
      <c r="FH72" s="187"/>
      <c r="FI72" s="187"/>
      <c r="FJ72" s="187"/>
    </row>
    <row r="73" spans="1:166" s="65" customFormat="1" ht="30" hidden="1" customHeight="1" x14ac:dyDescent="0.5">
      <c r="A73" s="242"/>
      <c r="B73" s="243">
        <v>46212</v>
      </c>
      <c r="C73" s="243"/>
      <c r="D73" s="244"/>
      <c r="E73" s="244"/>
      <c r="F73" s="249"/>
      <c r="G73" s="249"/>
      <c r="H73" s="249"/>
      <c r="I73" s="249"/>
      <c r="J73" s="249"/>
      <c r="K73" s="249"/>
      <c r="L73" s="249"/>
      <c r="M73" s="249"/>
      <c r="N73" s="249"/>
      <c r="O73" s="249"/>
      <c r="P73" s="249"/>
      <c r="Q73" s="249"/>
      <c r="R73" s="249"/>
      <c r="S73" s="249"/>
      <c r="T73" s="249"/>
      <c r="U73" s="249"/>
      <c r="V73" s="249"/>
      <c r="W73" s="249"/>
      <c r="X73" s="249"/>
      <c r="Y73" s="249"/>
      <c r="Z73" s="249"/>
      <c r="AA73" s="249"/>
      <c r="AB73" s="249"/>
      <c r="AC73" s="249"/>
      <c r="AD73" s="249"/>
      <c r="AE73" s="249"/>
      <c r="AF73" s="249"/>
      <c r="AG73" s="249"/>
      <c r="AH73" s="249"/>
      <c r="AI73" s="249"/>
      <c r="AJ73" s="249"/>
      <c r="AK73" s="249"/>
      <c r="AL73" s="249"/>
      <c r="AM73" s="249"/>
      <c r="AN73" s="249"/>
      <c r="AO73" s="249"/>
      <c r="AP73" s="249"/>
      <c r="AQ73" s="249"/>
      <c r="AR73" s="249"/>
      <c r="AS73" s="249"/>
      <c r="AT73" s="249"/>
      <c r="AU73" s="249"/>
      <c r="AV73" s="249"/>
      <c r="AW73" s="249"/>
      <c r="AX73" s="249"/>
      <c r="AY73" s="249"/>
      <c r="AZ73" s="249"/>
      <c r="BA73" s="249"/>
      <c r="BB73" s="249"/>
      <c r="BC73" s="249"/>
      <c r="BD73" s="249"/>
      <c r="BE73" s="249"/>
      <c r="BF73" s="249"/>
      <c r="BG73" s="249"/>
      <c r="BH73" s="249"/>
      <c r="BI73" s="249"/>
      <c r="BJ73" s="249"/>
      <c r="BK73" s="249"/>
      <c r="BL73" s="249"/>
      <c r="BM73" s="249"/>
      <c r="BN73" s="249"/>
      <c r="BO73" s="249"/>
      <c r="BP73" s="249"/>
      <c r="BQ73" s="249"/>
      <c r="BR73" s="249"/>
      <c r="BS73" s="249"/>
      <c r="BT73" s="76" t="s">
        <v>38</v>
      </c>
      <c r="BU73" s="254"/>
      <c r="BV73" s="254"/>
      <c r="BW73" s="246"/>
      <c r="BX73" s="111"/>
      <c r="BY73" s="54">
        <f t="shared" si="138"/>
        <v>0</v>
      </c>
      <c r="BZ73" s="54">
        <f t="shared" si="139"/>
        <v>0</v>
      </c>
      <c r="CA73" s="54">
        <f t="shared" si="140"/>
        <v>0</v>
      </c>
      <c r="CB73" s="54">
        <f t="shared" si="141"/>
        <v>0</v>
      </c>
      <c r="CC73" s="54">
        <f t="shared" si="142"/>
        <v>0</v>
      </c>
      <c r="CD73" s="54">
        <f t="shared" si="143"/>
        <v>0</v>
      </c>
      <c r="CE73" s="54">
        <f t="shared" si="144"/>
        <v>0</v>
      </c>
      <c r="CF73" s="54">
        <f t="shared" si="145"/>
        <v>0</v>
      </c>
      <c r="CG73" s="54">
        <f t="shared" si="146"/>
        <v>0</v>
      </c>
      <c r="CH73" s="54">
        <f t="shared" si="147"/>
        <v>0</v>
      </c>
      <c r="CI73" s="54">
        <f t="shared" si="148"/>
        <v>0</v>
      </c>
      <c r="CJ73" s="54">
        <f t="shared" si="149"/>
        <v>0</v>
      </c>
      <c r="CK73" s="54">
        <f t="shared" si="150"/>
        <v>0</v>
      </c>
      <c r="CL73" s="54">
        <f t="shared" si="151"/>
        <v>0</v>
      </c>
      <c r="CM73" s="54">
        <f t="shared" si="152"/>
        <v>0</v>
      </c>
      <c r="CN73" s="54">
        <f t="shared" si="153"/>
        <v>0</v>
      </c>
      <c r="CO73" s="54">
        <f t="shared" si="154"/>
        <v>0</v>
      </c>
      <c r="CP73" s="54">
        <f t="shared" si="155"/>
        <v>0</v>
      </c>
      <c r="CQ73" s="54">
        <f t="shared" si="156"/>
        <v>0</v>
      </c>
      <c r="CR73" s="54">
        <f t="shared" si="157"/>
        <v>0</v>
      </c>
      <c r="CS73" s="54">
        <f t="shared" si="158"/>
        <v>0</v>
      </c>
      <c r="CT73" s="54">
        <f t="shared" si="159"/>
        <v>0</v>
      </c>
      <c r="CU73" s="54">
        <f t="shared" si="160"/>
        <v>0</v>
      </c>
      <c r="CV73" s="54">
        <f t="shared" si="161"/>
        <v>0</v>
      </c>
      <c r="CW73" s="54">
        <f t="shared" si="162"/>
        <v>0</v>
      </c>
      <c r="CX73" s="54">
        <f t="shared" si="163"/>
        <v>0</v>
      </c>
      <c r="CY73" s="54">
        <f t="shared" si="164"/>
        <v>0</v>
      </c>
      <c r="CZ73" s="54">
        <f t="shared" si="165"/>
        <v>0</v>
      </c>
      <c r="DA73" s="54">
        <f t="shared" si="166"/>
        <v>0</v>
      </c>
      <c r="DB73" s="54">
        <f t="shared" si="167"/>
        <v>0</v>
      </c>
      <c r="DC73" s="54">
        <f t="shared" si="168"/>
        <v>0</v>
      </c>
      <c r="DD73" s="54">
        <f t="shared" si="169"/>
        <v>0</v>
      </c>
      <c r="DE73" s="54">
        <f t="shared" si="170"/>
        <v>0</v>
      </c>
      <c r="DF73" s="54">
        <f t="shared" si="171"/>
        <v>0</v>
      </c>
      <c r="DG73" s="54">
        <f t="shared" si="172"/>
        <v>0</v>
      </c>
      <c r="DH73" s="54">
        <f t="shared" si="173"/>
        <v>0</v>
      </c>
      <c r="DI73" s="54">
        <f t="shared" si="174"/>
        <v>0</v>
      </c>
      <c r="DJ73" s="54">
        <f t="shared" si="175"/>
        <v>0</v>
      </c>
      <c r="DK73" s="54">
        <f t="shared" si="176"/>
        <v>0</v>
      </c>
      <c r="DL73" s="54">
        <f t="shared" si="177"/>
        <v>0</v>
      </c>
      <c r="DM73" s="54">
        <f t="shared" si="178"/>
        <v>0</v>
      </c>
      <c r="DN73" s="54">
        <f t="shared" si="179"/>
        <v>0</v>
      </c>
      <c r="DO73" s="54">
        <f t="shared" si="180"/>
        <v>0</v>
      </c>
      <c r="DP73" s="54">
        <f t="shared" si="181"/>
        <v>0</v>
      </c>
      <c r="DQ73" s="54">
        <f t="shared" si="182"/>
        <v>0</v>
      </c>
      <c r="DR73" s="54">
        <f t="shared" si="183"/>
        <v>0</v>
      </c>
      <c r="DS73" s="54">
        <f t="shared" si="184"/>
        <v>0</v>
      </c>
      <c r="DT73" s="54">
        <f t="shared" si="185"/>
        <v>0</v>
      </c>
      <c r="DU73" s="54">
        <f t="shared" si="186"/>
        <v>0</v>
      </c>
      <c r="DV73" s="54">
        <f t="shared" si="187"/>
        <v>0</v>
      </c>
      <c r="DW73" s="54">
        <f t="shared" si="188"/>
        <v>0</v>
      </c>
      <c r="DX73" s="54">
        <f t="shared" si="189"/>
        <v>0</v>
      </c>
      <c r="DY73" s="54">
        <f t="shared" si="190"/>
        <v>0</v>
      </c>
      <c r="DZ73" s="54">
        <f t="shared" si="191"/>
        <v>0</v>
      </c>
      <c r="EA73" s="54">
        <f t="shared" si="192"/>
        <v>0</v>
      </c>
      <c r="EB73" s="54">
        <f t="shared" si="193"/>
        <v>0</v>
      </c>
      <c r="EC73" s="54">
        <f t="shared" si="194"/>
        <v>0</v>
      </c>
      <c r="ED73" s="54">
        <f t="shared" si="195"/>
        <v>0</v>
      </c>
      <c r="EE73" s="54">
        <f t="shared" si="196"/>
        <v>0</v>
      </c>
      <c r="EF73" s="54">
        <f t="shared" si="197"/>
        <v>0</v>
      </c>
      <c r="EG73" s="54">
        <f t="shared" si="198"/>
        <v>0</v>
      </c>
      <c r="EH73" s="54">
        <f t="shared" si="199"/>
        <v>0</v>
      </c>
      <c r="EI73" s="54">
        <f t="shared" si="200"/>
        <v>0</v>
      </c>
      <c r="EJ73" s="54">
        <f t="shared" si="201"/>
        <v>0</v>
      </c>
      <c r="EK73" s="54">
        <f t="shared" si="202"/>
        <v>0</v>
      </c>
      <c r="EL73" s="54">
        <f t="shared" si="203"/>
        <v>0</v>
      </c>
      <c r="EM73" s="54">
        <f t="shared" si="204"/>
        <v>0</v>
      </c>
      <c r="EN73" s="54">
        <f t="shared" si="137"/>
        <v>0</v>
      </c>
      <c r="EO73" s="54">
        <f t="shared" si="137"/>
        <v>0</v>
      </c>
      <c r="EP73" s="187"/>
      <c r="EQ73" s="187"/>
      <c r="ER73" s="187"/>
      <c r="ES73" s="187"/>
      <c r="ET73" s="187"/>
      <c r="EU73" s="187"/>
      <c r="EV73" s="187"/>
      <c r="EW73" s="187"/>
      <c r="EX73" s="187"/>
      <c r="EY73" s="187"/>
      <c r="EZ73" s="187"/>
      <c r="FA73" s="187"/>
      <c r="FB73" s="187"/>
      <c r="FC73" s="187"/>
      <c r="FD73" s="187"/>
      <c r="FE73" s="187"/>
      <c r="FF73" s="187"/>
      <c r="FG73" s="187"/>
      <c r="FH73" s="187"/>
      <c r="FI73" s="187"/>
      <c r="FJ73" s="187"/>
    </row>
    <row r="74" spans="1:166" s="93" customFormat="1" ht="30" hidden="1" customHeight="1" x14ac:dyDescent="0.5">
      <c r="A74" s="242"/>
      <c r="B74" s="243">
        <v>46213</v>
      </c>
      <c r="C74" s="243"/>
      <c r="D74" s="244"/>
      <c r="E74" s="244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Z74" s="249"/>
      <c r="AA74" s="249"/>
      <c r="AB74" s="249"/>
      <c r="AC74" s="249"/>
      <c r="AD74" s="249"/>
      <c r="AE74" s="249"/>
      <c r="AF74" s="249"/>
      <c r="AG74" s="249"/>
      <c r="AH74" s="249"/>
      <c r="AI74" s="249"/>
      <c r="AJ74" s="249"/>
      <c r="AK74" s="249"/>
      <c r="AL74" s="249"/>
      <c r="AM74" s="249"/>
      <c r="AN74" s="249"/>
      <c r="AO74" s="249"/>
      <c r="AP74" s="249"/>
      <c r="AQ74" s="249"/>
      <c r="AR74" s="249"/>
      <c r="AS74" s="249"/>
      <c r="AT74" s="249"/>
      <c r="AU74" s="249"/>
      <c r="AV74" s="249"/>
      <c r="AW74" s="249"/>
      <c r="AX74" s="249"/>
      <c r="AY74" s="249"/>
      <c r="AZ74" s="249"/>
      <c r="BA74" s="249"/>
      <c r="BB74" s="249"/>
      <c r="BC74" s="249"/>
      <c r="BD74" s="249"/>
      <c r="BE74" s="249"/>
      <c r="BF74" s="249"/>
      <c r="BG74" s="249"/>
      <c r="BH74" s="249"/>
      <c r="BI74" s="249"/>
      <c r="BJ74" s="249"/>
      <c r="BK74" s="249"/>
      <c r="BL74" s="249"/>
      <c r="BM74" s="249"/>
      <c r="BN74" s="249"/>
      <c r="BO74" s="249"/>
      <c r="BP74" s="249"/>
      <c r="BQ74" s="249"/>
      <c r="BR74" s="249"/>
      <c r="BS74" s="249"/>
      <c r="BT74" s="76" t="s">
        <v>38</v>
      </c>
      <c r="BU74" s="252"/>
      <c r="BV74" s="252"/>
      <c r="BW74" s="246"/>
      <c r="BX74" s="111"/>
      <c r="BY74" s="54">
        <f t="shared" si="138"/>
        <v>0</v>
      </c>
      <c r="BZ74" s="54">
        <f t="shared" si="139"/>
        <v>0</v>
      </c>
      <c r="CA74" s="54">
        <f t="shared" si="140"/>
        <v>0</v>
      </c>
      <c r="CB74" s="54">
        <f t="shared" si="141"/>
        <v>0</v>
      </c>
      <c r="CC74" s="54">
        <f t="shared" si="142"/>
        <v>0</v>
      </c>
      <c r="CD74" s="54">
        <f t="shared" si="143"/>
        <v>0</v>
      </c>
      <c r="CE74" s="54">
        <f t="shared" si="144"/>
        <v>0</v>
      </c>
      <c r="CF74" s="54">
        <f t="shared" si="145"/>
        <v>0</v>
      </c>
      <c r="CG74" s="54">
        <f t="shared" si="146"/>
        <v>0</v>
      </c>
      <c r="CH74" s="54">
        <f t="shared" si="147"/>
        <v>0</v>
      </c>
      <c r="CI74" s="54">
        <f t="shared" si="148"/>
        <v>0</v>
      </c>
      <c r="CJ74" s="54">
        <f t="shared" si="149"/>
        <v>0</v>
      </c>
      <c r="CK74" s="54">
        <f t="shared" si="150"/>
        <v>0</v>
      </c>
      <c r="CL74" s="54">
        <f t="shared" si="151"/>
        <v>0</v>
      </c>
      <c r="CM74" s="54">
        <f t="shared" si="152"/>
        <v>0</v>
      </c>
      <c r="CN74" s="54">
        <f t="shared" si="153"/>
        <v>0</v>
      </c>
      <c r="CO74" s="54">
        <f t="shared" si="154"/>
        <v>0</v>
      </c>
      <c r="CP74" s="54">
        <f t="shared" si="155"/>
        <v>0</v>
      </c>
      <c r="CQ74" s="54">
        <f t="shared" si="156"/>
        <v>0</v>
      </c>
      <c r="CR74" s="54">
        <f t="shared" si="157"/>
        <v>0</v>
      </c>
      <c r="CS74" s="54">
        <f t="shared" si="158"/>
        <v>0</v>
      </c>
      <c r="CT74" s="54">
        <f t="shared" si="159"/>
        <v>0</v>
      </c>
      <c r="CU74" s="54">
        <f t="shared" si="160"/>
        <v>0</v>
      </c>
      <c r="CV74" s="54">
        <f t="shared" si="161"/>
        <v>0</v>
      </c>
      <c r="CW74" s="54">
        <f t="shared" si="162"/>
        <v>0</v>
      </c>
      <c r="CX74" s="54">
        <f t="shared" si="163"/>
        <v>0</v>
      </c>
      <c r="CY74" s="54">
        <f t="shared" si="164"/>
        <v>0</v>
      </c>
      <c r="CZ74" s="54">
        <f t="shared" si="165"/>
        <v>0</v>
      </c>
      <c r="DA74" s="54">
        <f t="shared" si="166"/>
        <v>0</v>
      </c>
      <c r="DB74" s="54">
        <f t="shared" si="167"/>
        <v>0</v>
      </c>
      <c r="DC74" s="54">
        <f t="shared" si="168"/>
        <v>0</v>
      </c>
      <c r="DD74" s="54">
        <f t="shared" si="169"/>
        <v>0</v>
      </c>
      <c r="DE74" s="54">
        <f t="shared" si="170"/>
        <v>0</v>
      </c>
      <c r="DF74" s="54">
        <f t="shared" si="171"/>
        <v>0</v>
      </c>
      <c r="DG74" s="54">
        <f t="shared" si="172"/>
        <v>0</v>
      </c>
      <c r="DH74" s="54">
        <f t="shared" si="173"/>
        <v>0</v>
      </c>
      <c r="DI74" s="54">
        <f t="shared" si="174"/>
        <v>0</v>
      </c>
      <c r="DJ74" s="54">
        <f t="shared" si="175"/>
        <v>0</v>
      </c>
      <c r="DK74" s="54">
        <f t="shared" si="176"/>
        <v>0</v>
      </c>
      <c r="DL74" s="54">
        <f t="shared" si="177"/>
        <v>0</v>
      </c>
      <c r="DM74" s="54">
        <f t="shared" si="178"/>
        <v>0</v>
      </c>
      <c r="DN74" s="54">
        <f t="shared" si="179"/>
        <v>0</v>
      </c>
      <c r="DO74" s="54">
        <f t="shared" si="180"/>
        <v>0</v>
      </c>
      <c r="DP74" s="54">
        <f t="shared" si="181"/>
        <v>0</v>
      </c>
      <c r="DQ74" s="54">
        <f t="shared" si="182"/>
        <v>0</v>
      </c>
      <c r="DR74" s="54">
        <f t="shared" si="183"/>
        <v>0</v>
      </c>
      <c r="DS74" s="54">
        <f t="shared" si="184"/>
        <v>0</v>
      </c>
      <c r="DT74" s="54">
        <f t="shared" si="185"/>
        <v>0</v>
      </c>
      <c r="DU74" s="54">
        <f t="shared" si="186"/>
        <v>0</v>
      </c>
      <c r="DV74" s="54">
        <f t="shared" si="187"/>
        <v>0</v>
      </c>
      <c r="DW74" s="54">
        <f t="shared" si="188"/>
        <v>0</v>
      </c>
      <c r="DX74" s="54">
        <f t="shared" si="189"/>
        <v>0</v>
      </c>
      <c r="DY74" s="54">
        <f t="shared" si="190"/>
        <v>0</v>
      </c>
      <c r="DZ74" s="54">
        <f t="shared" si="191"/>
        <v>0</v>
      </c>
      <c r="EA74" s="54">
        <f t="shared" si="192"/>
        <v>0</v>
      </c>
      <c r="EB74" s="54">
        <f t="shared" si="193"/>
        <v>0</v>
      </c>
      <c r="EC74" s="54">
        <f t="shared" si="194"/>
        <v>0</v>
      </c>
      <c r="ED74" s="54">
        <f t="shared" si="195"/>
        <v>0</v>
      </c>
      <c r="EE74" s="54">
        <f t="shared" si="196"/>
        <v>0</v>
      </c>
      <c r="EF74" s="54">
        <f t="shared" si="197"/>
        <v>0</v>
      </c>
      <c r="EG74" s="54">
        <f t="shared" si="198"/>
        <v>0</v>
      </c>
      <c r="EH74" s="54">
        <f t="shared" si="199"/>
        <v>0</v>
      </c>
      <c r="EI74" s="54">
        <f t="shared" si="200"/>
        <v>0</v>
      </c>
      <c r="EJ74" s="54">
        <f t="shared" si="201"/>
        <v>0</v>
      </c>
      <c r="EK74" s="54">
        <f t="shared" si="202"/>
        <v>0</v>
      </c>
      <c r="EL74" s="54">
        <f t="shared" si="203"/>
        <v>0</v>
      </c>
      <c r="EM74" s="54">
        <f t="shared" si="204"/>
        <v>0</v>
      </c>
      <c r="EN74" s="54">
        <f t="shared" si="137"/>
        <v>0</v>
      </c>
      <c r="EO74" s="54">
        <f t="shared" si="137"/>
        <v>0</v>
      </c>
      <c r="EP74" s="195"/>
      <c r="EQ74" s="195"/>
      <c r="ER74" s="195"/>
      <c r="ES74" s="195"/>
      <c r="ET74" s="195"/>
      <c r="EU74" s="195"/>
      <c r="EV74" s="195"/>
      <c r="EW74" s="195"/>
      <c r="EX74" s="195"/>
      <c r="EY74" s="195"/>
      <c r="EZ74" s="195"/>
      <c r="FA74" s="195"/>
      <c r="FB74" s="195"/>
      <c r="FC74" s="195"/>
      <c r="FD74" s="195"/>
      <c r="FE74" s="195"/>
      <c r="FF74" s="195"/>
      <c r="FG74" s="195"/>
      <c r="FH74" s="195"/>
      <c r="FI74" s="195"/>
      <c r="FJ74" s="195"/>
    </row>
    <row r="75" spans="1:166" s="93" customFormat="1" ht="30" hidden="1" customHeight="1" x14ac:dyDescent="0.5">
      <c r="A75" s="242"/>
      <c r="B75" s="243">
        <v>46214</v>
      </c>
      <c r="C75" s="243"/>
      <c r="D75" s="244"/>
      <c r="E75" s="244"/>
      <c r="F75" s="249"/>
      <c r="G75" s="249"/>
      <c r="H75" s="249"/>
      <c r="I75" s="249"/>
      <c r="J75" s="249"/>
      <c r="K75" s="249"/>
      <c r="L75" s="249"/>
      <c r="M75" s="249"/>
      <c r="N75" s="249"/>
      <c r="O75" s="249"/>
      <c r="P75" s="249"/>
      <c r="Q75" s="249"/>
      <c r="R75" s="249"/>
      <c r="S75" s="249"/>
      <c r="T75" s="249"/>
      <c r="U75" s="249"/>
      <c r="V75" s="249"/>
      <c r="W75" s="249"/>
      <c r="X75" s="249"/>
      <c r="Y75" s="249"/>
      <c r="Z75" s="249"/>
      <c r="AA75" s="249"/>
      <c r="AB75" s="249"/>
      <c r="AC75" s="249"/>
      <c r="AD75" s="249"/>
      <c r="AE75" s="249"/>
      <c r="AF75" s="249"/>
      <c r="AG75" s="249"/>
      <c r="AH75" s="249"/>
      <c r="AI75" s="249"/>
      <c r="AJ75" s="249"/>
      <c r="AK75" s="249"/>
      <c r="AL75" s="249"/>
      <c r="AM75" s="249"/>
      <c r="AN75" s="249"/>
      <c r="AO75" s="249"/>
      <c r="AP75" s="249"/>
      <c r="AQ75" s="249"/>
      <c r="AR75" s="249"/>
      <c r="AS75" s="249"/>
      <c r="AT75" s="249"/>
      <c r="AU75" s="249"/>
      <c r="AV75" s="249"/>
      <c r="AW75" s="249"/>
      <c r="AX75" s="249"/>
      <c r="AY75" s="249"/>
      <c r="AZ75" s="249"/>
      <c r="BA75" s="249"/>
      <c r="BB75" s="249"/>
      <c r="BC75" s="249"/>
      <c r="BD75" s="249"/>
      <c r="BE75" s="249"/>
      <c r="BF75" s="249"/>
      <c r="BG75" s="249"/>
      <c r="BH75" s="249"/>
      <c r="BI75" s="249"/>
      <c r="BJ75" s="249"/>
      <c r="BK75" s="249"/>
      <c r="BL75" s="249"/>
      <c r="BM75" s="249"/>
      <c r="BN75" s="249"/>
      <c r="BO75" s="249"/>
      <c r="BP75" s="249"/>
      <c r="BQ75" s="249"/>
      <c r="BR75" s="249"/>
      <c r="BS75" s="249"/>
      <c r="BT75" s="76" t="s">
        <v>38</v>
      </c>
      <c r="BU75" s="252"/>
      <c r="BV75" s="252"/>
      <c r="BW75" s="246"/>
      <c r="BX75" s="111"/>
      <c r="BY75" s="54">
        <f t="shared" si="138"/>
        <v>0</v>
      </c>
      <c r="BZ75" s="54">
        <f t="shared" si="139"/>
        <v>0</v>
      </c>
      <c r="CA75" s="54">
        <f t="shared" si="140"/>
        <v>0</v>
      </c>
      <c r="CB75" s="54">
        <f t="shared" si="141"/>
        <v>0</v>
      </c>
      <c r="CC75" s="54">
        <f t="shared" si="142"/>
        <v>0</v>
      </c>
      <c r="CD75" s="54">
        <f t="shared" si="143"/>
        <v>0</v>
      </c>
      <c r="CE75" s="54">
        <f t="shared" si="144"/>
        <v>0</v>
      </c>
      <c r="CF75" s="54">
        <f t="shared" si="145"/>
        <v>0</v>
      </c>
      <c r="CG75" s="54">
        <f t="shared" si="146"/>
        <v>0</v>
      </c>
      <c r="CH75" s="54">
        <f t="shared" si="147"/>
        <v>0</v>
      </c>
      <c r="CI75" s="54">
        <f t="shared" si="148"/>
        <v>0</v>
      </c>
      <c r="CJ75" s="54">
        <f t="shared" si="149"/>
        <v>0</v>
      </c>
      <c r="CK75" s="54">
        <f t="shared" si="150"/>
        <v>0</v>
      </c>
      <c r="CL75" s="54">
        <f t="shared" si="151"/>
        <v>0</v>
      </c>
      <c r="CM75" s="54">
        <f t="shared" si="152"/>
        <v>0</v>
      </c>
      <c r="CN75" s="54">
        <f t="shared" si="153"/>
        <v>0</v>
      </c>
      <c r="CO75" s="54">
        <f t="shared" si="154"/>
        <v>0</v>
      </c>
      <c r="CP75" s="54">
        <f t="shared" si="155"/>
        <v>0</v>
      </c>
      <c r="CQ75" s="54">
        <f t="shared" si="156"/>
        <v>0</v>
      </c>
      <c r="CR75" s="54">
        <f t="shared" si="157"/>
        <v>0</v>
      </c>
      <c r="CS75" s="54">
        <f t="shared" si="158"/>
        <v>0</v>
      </c>
      <c r="CT75" s="54">
        <f t="shared" si="159"/>
        <v>0</v>
      </c>
      <c r="CU75" s="54">
        <f t="shared" si="160"/>
        <v>0</v>
      </c>
      <c r="CV75" s="54">
        <f t="shared" si="161"/>
        <v>0</v>
      </c>
      <c r="CW75" s="54">
        <f t="shared" si="162"/>
        <v>0</v>
      </c>
      <c r="CX75" s="54">
        <f t="shared" si="163"/>
        <v>0</v>
      </c>
      <c r="CY75" s="54">
        <f t="shared" si="164"/>
        <v>0</v>
      </c>
      <c r="CZ75" s="54">
        <f t="shared" si="165"/>
        <v>0</v>
      </c>
      <c r="DA75" s="54">
        <f t="shared" si="166"/>
        <v>0</v>
      </c>
      <c r="DB75" s="54">
        <f t="shared" si="167"/>
        <v>0</v>
      </c>
      <c r="DC75" s="54">
        <f t="shared" si="168"/>
        <v>0</v>
      </c>
      <c r="DD75" s="54">
        <f t="shared" si="169"/>
        <v>0</v>
      </c>
      <c r="DE75" s="54">
        <f t="shared" si="170"/>
        <v>0</v>
      </c>
      <c r="DF75" s="54">
        <f t="shared" si="171"/>
        <v>0</v>
      </c>
      <c r="DG75" s="54">
        <f t="shared" si="172"/>
        <v>0</v>
      </c>
      <c r="DH75" s="54">
        <f t="shared" si="173"/>
        <v>0</v>
      </c>
      <c r="DI75" s="54">
        <f t="shared" si="174"/>
        <v>0</v>
      </c>
      <c r="DJ75" s="54">
        <f t="shared" si="175"/>
        <v>0</v>
      </c>
      <c r="DK75" s="54">
        <f t="shared" si="176"/>
        <v>0</v>
      </c>
      <c r="DL75" s="54">
        <f t="shared" si="177"/>
        <v>0</v>
      </c>
      <c r="DM75" s="54">
        <f t="shared" si="178"/>
        <v>0</v>
      </c>
      <c r="DN75" s="54">
        <f t="shared" si="179"/>
        <v>0</v>
      </c>
      <c r="DO75" s="54">
        <f t="shared" si="180"/>
        <v>0</v>
      </c>
      <c r="DP75" s="54">
        <f t="shared" si="181"/>
        <v>0</v>
      </c>
      <c r="DQ75" s="54">
        <f t="shared" si="182"/>
        <v>0</v>
      </c>
      <c r="DR75" s="54">
        <f t="shared" si="183"/>
        <v>0</v>
      </c>
      <c r="DS75" s="54">
        <f t="shared" si="184"/>
        <v>0</v>
      </c>
      <c r="DT75" s="54">
        <f t="shared" si="185"/>
        <v>0</v>
      </c>
      <c r="DU75" s="54">
        <f t="shared" si="186"/>
        <v>0</v>
      </c>
      <c r="DV75" s="54">
        <f t="shared" si="187"/>
        <v>0</v>
      </c>
      <c r="DW75" s="54">
        <f t="shared" si="188"/>
        <v>0</v>
      </c>
      <c r="DX75" s="54">
        <f t="shared" si="189"/>
        <v>0</v>
      </c>
      <c r="DY75" s="54">
        <f t="shared" si="190"/>
        <v>0</v>
      </c>
      <c r="DZ75" s="54">
        <f t="shared" si="191"/>
        <v>0</v>
      </c>
      <c r="EA75" s="54">
        <f t="shared" si="192"/>
        <v>0</v>
      </c>
      <c r="EB75" s="54">
        <f t="shared" si="193"/>
        <v>0</v>
      </c>
      <c r="EC75" s="54">
        <f t="shared" si="194"/>
        <v>0</v>
      </c>
      <c r="ED75" s="54">
        <f t="shared" si="195"/>
        <v>0</v>
      </c>
      <c r="EE75" s="54">
        <f t="shared" si="196"/>
        <v>0</v>
      </c>
      <c r="EF75" s="54">
        <f t="shared" si="197"/>
        <v>0</v>
      </c>
      <c r="EG75" s="54">
        <f t="shared" si="198"/>
        <v>0</v>
      </c>
      <c r="EH75" s="54">
        <f t="shared" si="199"/>
        <v>0</v>
      </c>
      <c r="EI75" s="54">
        <f t="shared" si="200"/>
        <v>0</v>
      </c>
      <c r="EJ75" s="54">
        <f t="shared" si="201"/>
        <v>0</v>
      </c>
      <c r="EK75" s="54">
        <f t="shared" si="202"/>
        <v>0</v>
      </c>
      <c r="EL75" s="54">
        <f t="shared" si="203"/>
        <v>0</v>
      </c>
      <c r="EM75" s="54">
        <f t="shared" si="204"/>
        <v>0</v>
      </c>
      <c r="EN75" s="54">
        <f t="shared" si="137"/>
        <v>0</v>
      </c>
      <c r="EO75" s="54">
        <f t="shared" si="137"/>
        <v>0</v>
      </c>
      <c r="EP75" s="195"/>
      <c r="EQ75" s="195"/>
      <c r="ER75" s="195"/>
      <c r="ES75" s="195"/>
      <c r="ET75" s="195"/>
      <c r="EU75" s="195"/>
      <c r="EV75" s="195"/>
      <c r="EW75" s="195"/>
      <c r="EX75" s="195"/>
      <c r="EY75" s="195"/>
      <c r="EZ75" s="195"/>
      <c r="FA75" s="195"/>
      <c r="FB75" s="195"/>
      <c r="FC75" s="195"/>
      <c r="FD75" s="195"/>
      <c r="FE75" s="195"/>
      <c r="FF75" s="195"/>
      <c r="FG75" s="195"/>
      <c r="FH75" s="195"/>
      <c r="FI75" s="195"/>
      <c r="FJ75" s="195"/>
    </row>
    <row r="76" spans="1:166" s="65" customFormat="1" ht="30" hidden="1" customHeight="1" x14ac:dyDescent="0.5">
      <c r="A76" s="242"/>
      <c r="B76" s="243">
        <v>46215</v>
      </c>
      <c r="C76" s="243"/>
      <c r="D76" s="244"/>
      <c r="E76" s="244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5"/>
      <c r="BR76" s="255"/>
      <c r="BS76" s="255"/>
      <c r="BT76" s="76" t="s">
        <v>38</v>
      </c>
      <c r="BU76" s="252"/>
      <c r="BV76" s="252"/>
      <c r="BW76" s="255"/>
      <c r="BX76" s="111"/>
      <c r="BY76" s="54">
        <f t="shared" si="138"/>
        <v>0</v>
      </c>
      <c r="BZ76" s="54">
        <f t="shared" si="139"/>
        <v>0</v>
      </c>
      <c r="CA76" s="54">
        <f t="shared" si="140"/>
        <v>0</v>
      </c>
      <c r="CB76" s="54">
        <f t="shared" si="141"/>
        <v>0</v>
      </c>
      <c r="CC76" s="54">
        <f t="shared" si="142"/>
        <v>0</v>
      </c>
      <c r="CD76" s="54">
        <f t="shared" si="143"/>
        <v>0</v>
      </c>
      <c r="CE76" s="54">
        <f t="shared" si="144"/>
        <v>0</v>
      </c>
      <c r="CF76" s="54">
        <f t="shared" si="145"/>
        <v>0</v>
      </c>
      <c r="CG76" s="54">
        <f t="shared" si="146"/>
        <v>0</v>
      </c>
      <c r="CH76" s="54">
        <f t="shared" si="147"/>
        <v>0</v>
      </c>
      <c r="CI76" s="54">
        <f t="shared" si="148"/>
        <v>0</v>
      </c>
      <c r="CJ76" s="54">
        <f t="shared" si="149"/>
        <v>0</v>
      </c>
      <c r="CK76" s="54">
        <f t="shared" si="150"/>
        <v>0</v>
      </c>
      <c r="CL76" s="54">
        <f t="shared" si="151"/>
        <v>0</v>
      </c>
      <c r="CM76" s="54">
        <f t="shared" si="152"/>
        <v>0</v>
      </c>
      <c r="CN76" s="54">
        <f t="shared" si="153"/>
        <v>0</v>
      </c>
      <c r="CO76" s="54">
        <f t="shared" si="154"/>
        <v>0</v>
      </c>
      <c r="CP76" s="54">
        <f t="shared" si="155"/>
        <v>0</v>
      </c>
      <c r="CQ76" s="54">
        <f t="shared" si="156"/>
        <v>0</v>
      </c>
      <c r="CR76" s="54">
        <f t="shared" si="157"/>
        <v>0</v>
      </c>
      <c r="CS76" s="54">
        <f t="shared" si="158"/>
        <v>0</v>
      </c>
      <c r="CT76" s="54">
        <f t="shared" si="159"/>
        <v>0</v>
      </c>
      <c r="CU76" s="54">
        <f t="shared" si="160"/>
        <v>0</v>
      </c>
      <c r="CV76" s="54">
        <f t="shared" si="161"/>
        <v>0</v>
      </c>
      <c r="CW76" s="54">
        <f t="shared" si="162"/>
        <v>0</v>
      </c>
      <c r="CX76" s="54">
        <f t="shared" si="163"/>
        <v>0</v>
      </c>
      <c r="CY76" s="54">
        <f t="shared" si="164"/>
        <v>0</v>
      </c>
      <c r="CZ76" s="54">
        <f t="shared" si="165"/>
        <v>0</v>
      </c>
      <c r="DA76" s="54">
        <f t="shared" si="166"/>
        <v>0</v>
      </c>
      <c r="DB76" s="54">
        <f t="shared" si="167"/>
        <v>0</v>
      </c>
      <c r="DC76" s="54">
        <f t="shared" si="168"/>
        <v>0</v>
      </c>
      <c r="DD76" s="54">
        <f t="shared" si="169"/>
        <v>0</v>
      </c>
      <c r="DE76" s="54">
        <f t="shared" si="170"/>
        <v>0</v>
      </c>
      <c r="DF76" s="54">
        <f t="shared" si="171"/>
        <v>0</v>
      </c>
      <c r="DG76" s="54">
        <f t="shared" si="172"/>
        <v>0</v>
      </c>
      <c r="DH76" s="54">
        <f t="shared" si="173"/>
        <v>0</v>
      </c>
      <c r="DI76" s="54">
        <f t="shared" si="174"/>
        <v>0</v>
      </c>
      <c r="DJ76" s="54">
        <f t="shared" si="175"/>
        <v>0</v>
      </c>
      <c r="DK76" s="54">
        <f t="shared" si="176"/>
        <v>0</v>
      </c>
      <c r="DL76" s="54">
        <f t="shared" si="177"/>
        <v>0</v>
      </c>
      <c r="DM76" s="54">
        <f t="shared" si="178"/>
        <v>0</v>
      </c>
      <c r="DN76" s="54">
        <f t="shared" si="179"/>
        <v>0</v>
      </c>
      <c r="DO76" s="54">
        <f t="shared" si="180"/>
        <v>0</v>
      </c>
      <c r="DP76" s="54">
        <f t="shared" si="181"/>
        <v>0</v>
      </c>
      <c r="DQ76" s="54">
        <f t="shared" si="182"/>
        <v>0</v>
      </c>
      <c r="DR76" s="54">
        <f t="shared" si="183"/>
        <v>0</v>
      </c>
      <c r="DS76" s="54">
        <f t="shared" si="184"/>
        <v>0</v>
      </c>
      <c r="DT76" s="54">
        <f t="shared" si="185"/>
        <v>0</v>
      </c>
      <c r="DU76" s="54">
        <f t="shared" si="186"/>
        <v>0</v>
      </c>
      <c r="DV76" s="54">
        <f t="shared" si="187"/>
        <v>0</v>
      </c>
      <c r="DW76" s="54">
        <f t="shared" si="188"/>
        <v>0</v>
      </c>
      <c r="DX76" s="54">
        <f t="shared" si="189"/>
        <v>0</v>
      </c>
      <c r="DY76" s="54">
        <f t="shared" si="190"/>
        <v>0</v>
      </c>
      <c r="DZ76" s="54">
        <f t="shared" si="191"/>
        <v>0</v>
      </c>
      <c r="EA76" s="54">
        <f t="shared" si="192"/>
        <v>0</v>
      </c>
      <c r="EB76" s="54">
        <f t="shared" si="193"/>
        <v>0</v>
      </c>
      <c r="EC76" s="54">
        <f t="shared" si="194"/>
        <v>0</v>
      </c>
      <c r="ED76" s="54">
        <f t="shared" si="195"/>
        <v>0</v>
      </c>
      <c r="EE76" s="54">
        <f t="shared" si="196"/>
        <v>0</v>
      </c>
      <c r="EF76" s="54">
        <f t="shared" si="197"/>
        <v>0</v>
      </c>
      <c r="EG76" s="54">
        <f t="shared" si="198"/>
        <v>0</v>
      </c>
      <c r="EH76" s="54">
        <f t="shared" si="199"/>
        <v>0</v>
      </c>
      <c r="EI76" s="54">
        <f t="shared" si="200"/>
        <v>0</v>
      </c>
      <c r="EJ76" s="54">
        <f t="shared" si="201"/>
        <v>0</v>
      </c>
      <c r="EK76" s="54">
        <f t="shared" si="202"/>
        <v>0</v>
      </c>
      <c r="EL76" s="54">
        <f t="shared" si="203"/>
        <v>0</v>
      </c>
      <c r="EM76" s="54">
        <f t="shared" si="204"/>
        <v>0</v>
      </c>
      <c r="EN76" s="54">
        <f t="shared" si="137"/>
        <v>0</v>
      </c>
      <c r="EO76" s="54">
        <f t="shared" si="137"/>
        <v>0</v>
      </c>
      <c r="EP76" s="187"/>
      <c r="EQ76" s="187"/>
      <c r="ER76" s="187"/>
      <c r="ES76" s="187"/>
      <c r="ET76" s="187"/>
      <c r="EU76" s="187"/>
      <c r="EV76" s="187"/>
      <c r="EW76" s="187"/>
      <c r="EX76" s="187"/>
      <c r="EY76" s="187"/>
      <c r="EZ76" s="187"/>
      <c r="FA76" s="187"/>
      <c r="FB76" s="187"/>
      <c r="FC76" s="187"/>
      <c r="FD76" s="187"/>
      <c r="FE76" s="187"/>
      <c r="FF76" s="187"/>
      <c r="FG76" s="187"/>
      <c r="FH76" s="187"/>
      <c r="FI76" s="187"/>
      <c r="FJ76" s="187"/>
    </row>
    <row r="77" spans="1:166" s="65" customFormat="1" ht="30" hidden="1" customHeight="1" x14ac:dyDescent="0.5">
      <c r="A77" s="242"/>
      <c r="B77" s="243">
        <v>46216</v>
      </c>
      <c r="C77" s="243"/>
      <c r="D77" s="244"/>
      <c r="E77" s="244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5"/>
      <c r="BR77" s="255"/>
      <c r="BS77" s="255"/>
      <c r="BT77" s="76" t="s">
        <v>38</v>
      </c>
      <c r="BU77" s="252"/>
      <c r="BV77" s="252"/>
      <c r="BW77" s="255"/>
      <c r="BX77" s="111"/>
      <c r="BY77" s="54">
        <f t="shared" si="138"/>
        <v>0</v>
      </c>
      <c r="BZ77" s="54">
        <f t="shared" si="139"/>
        <v>0</v>
      </c>
      <c r="CA77" s="54">
        <f t="shared" si="140"/>
        <v>0</v>
      </c>
      <c r="CB77" s="54">
        <f t="shared" si="141"/>
        <v>0</v>
      </c>
      <c r="CC77" s="54">
        <f t="shared" si="142"/>
        <v>0</v>
      </c>
      <c r="CD77" s="54">
        <f t="shared" si="143"/>
        <v>0</v>
      </c>
      <c r="CE77" s="54">
        <f t="shared" si="144"/>
        <v>0</v>
      </c>
      <c r="CF77" s="54">
        <f t="shared" si="145"/>
        <v>0</v>
      </c>
      <c r="CG77" s="54">
        <f t="shared" si="146"/>
        <v>0</v>
      </c>
      <c r="CH77" s="54">
        <f t="shared" si="147"/>
        <v>0</v>
      </c>
      <c r="CI77" s="54">
        <f t="shared" si="148"/>
        <v>0</v>
      </c>
      <c r="CJ77" s="54">
        <f t="shared" si="149"/>
        <v>0</v>
      </c>
      <c r="CK77" s="54">
        <f t="shared" si="150"/>
        <v>0</v>
      </c>
      <c r="CL77" s="54">
        <f t="shared" si="151"/>
        <v>0</v>
      </c>
      <c r="CM77" s="54">
        <f t="shared" si="152"/>
        <v>0</v>
      </c>
      <c r="CN77" s="54">
        <f t="shared" si="153"/>
        <v>0</v>
      </c>
      <c r="CO77" s="54">
        <f t="shared" si="154"/>
        <v>0</v>
      </c>
      <c r="CP77" s="54">
        <f t="shared" si="155"/>
        <v>0</v>
      </c>
      <c r="CQ77" s="54">
        <f t="shared" si="156"/>
        <v>0</v>
      </c>
      <c r="CR77" s="54">
        <f t="shared" si="157"/>
        <v>0</v>
      </c>
      <c r="CS77" s="54">
        <f t="shared" si="158"/>
        <v>0</v>
      </c>
      <c r="CT77" s="54">
        <f t="shared" si="159"/>
        <v>0</v>
      </c>
      <c r="CU77" s="54">
        <f t="shared" si="160"/>
        <v>0</v>
      </c>
      <c r="CV77" s="54">
        <f t="shared" si="161"/>
        <v>0</v>
      </c>
      <c r="CW77" s="54">
        <f t="shared" si="162"/>
        <v>0</v>
      </c>
      <c r="CX77" s="54">
        <f t="shared" si="163"/>
        <v>0</v>
      </c>
      <c r="CY77" s="54">
        <f t="shared" si="164"/>
        <v>0</v>
      </c>
      <c r="CZ77" s="54">
        <f t="shared" si="165"/>
        <v>0</v>
      </c>
      <c r="DA77" s="54">
        <f t="shared" si="166"/>
        <v>0</v>
      </c>
      <c r="DB77" s="54">
        <f t="shared" si="167"/>
        <v>0</v>
      </c>
      <c r="DC77" s="54">
        <f t="shared" si="168"/>
        <v>0</v>
      </c>
      <c r="DD77" s="54">
        <f t="shared" si="169"/>
        <v>0</v>
      </c>
      <c r="DE77" s="54">
        <f t="shared" si="170"/>
        <v>0</v>
      </c>
      <c r="DF77" s="54">
        <f t="shared" si="171"/>
        <v>0</v>
      </c>
      <c r="DG77" s="54">
        <f t="shared" si="172"/>
        <v>0</v>
      </c>
      <c r="DH77" s="54">
        <f t="shared" si="173"/>
        <v>0</v>
      </c>
      <c r="DI77" s="54">
        <f t="shared" si="174"/>
        <v>0</v>
      </c>
      <c r="DJ77" s="54">
        <f t="shared" si="175"/>
        <v>0</v>
      </c>
      <c r="DK77" s="54">
        <f t="shared" si="176"/>
        <v>0</v>
      </c>
      <c r="DL77" s="54">
        <f t="shared" si="177"/>
        <v>0</v>
      </c>
      <c r="DM77" s="54">
        <f t="shared" si="178"/>
        <v>0</v>
      </c>
      <c r="DN77" s="54">
        <f t="shared" si="179"/>
        <v>0</v>
      </c>
      <c r="DO77" s="54">
        <f t="shared" si="180"/>
        <v>0</v>
      </c>
      <c r="DP77" s="54">
        <f t="shared" si="181"/>
        <v>0</v>
      </c>
      <c r="DQ77" s="54">
        <f t="shared" si="182"/>
        <v>0</v>
      </c>
      <c r="DR77" s="54">
        <f t="shared" si="183"/>
        <v>0</v>
      </c>
      <c r="DS77" s="54">
        <f t="shared" si="184"/>
        <v>0</v>
      </c>
      <c r="DT77" s="54">
        <f t="shared" si="185"/>
        <v>0</v>
      </c>
      <c r="DU77" s="54">
        <f t="shared" si="186"/>
        <v>0</v>
      </c>
      <c r="DV77" s="54">
        <f t="shared" si="187"/>
        <v>0</v>
      </c>
      <c r="DW77" s="54">
        <f t="shared" si="188"/>
        <v>0</v>
      </c>
      <c r="DX77" s="54">
        <f t="shared" si="189"/>
        <v>0</v>
      </c>
      <c r="DY77" s="54">
        <f t="shared" si="190"/>
        <v>0</v>
      </c>
      <c r="DZ77" s="54">
        <f t="shared" si="191"/>
        <v>0</v>
      </c>
      <c r="EA77" s="54">
        <f t="shared" si="192"/>
        <v>0</v>
      </c>
      <c r="EB77" s="54">
        <f t="shared" si="193"/>
        <v>0</v>
      </c>
      <c r="EC77" s="54">
        <f t="shared" si="194"/>
        <v>0</v>
      </c>
      <c r="ED77" s="54">
        <f t="shared" si="195"/>
        <v>0</v>
      </c>
      <c r="EE77" s="54">
        <f t="shared" si="196"/>
        <v>0</v>
      </c>
      <c r="EF77" s="54">
        <f t="shared" si="197"/>
        <v>0</v>
      </c>
      <c r="EG77" s="54">
        <f t="shared" si="198"/>
        <v>0</v>
      </c>
      <c r="EH77" s="54">
        <f t="shared" si="199"/>
        <v>0</v>
      </c>
      <c r="EI77" s="54">
        <f t="shared" si="200"/>
        <v>0</v>
      </c>
      <c r="EJ77" s="54">
        <f t="shared" si="201"/>
        <v>0</v>
      </c>
      <c r="EK77" s="54">
        <f t="shared" si="202"/>
        <v>0</v>
      </c>
      <c r="EL77" s="54">
        <f t="shared" si="203"/>
        <v>0</v>
      </c>
      <c r="EM77" s="54">
        <f t="shared" si="204"/>
        <v>0</v>
      </c>
      <c r="EN77" s="54">
        <f t="shared" si="137"/>
        <v>0</v>
      </c>
      <c r="EO77" s="54">
        <f t="shared" si="137"/>
        <v>0</v>
      </c>
      <c r="EP77" s="187"/>
      <c r="EQ77" s="187"/>
      <c r="ER77" s="187"/>
      <c r="ES77" s="187"/>
      <c r="ET77" s="187"/>
      <c r="EU77" s="187"/>
      <c r="EV77" s="187"/>
      <c r="EW77" s="187"/>
      <c r="EX77" s="187"/>
      <c r="EY77" s="187"/>
      <c r="EZ77" s="187"/>
      <c r="FA77" s="187"/>
      <c r="FB77" s="187"/>
      <c r="FC77" s="187"/>
      <c r="FD77" s="187"/>
      <c r="FE77" s="187"/>
      <c r="FF77" s="187"/>
      <c r="FG77" s="187"/>
      <c r="FH77" s="187"/>
      <c r="FI77" s="187"/>
      <c r="FJ77" s="187"/>
    </row>
    <row r="78" spans="1:166" s="93" customFormat="1" ht="30" hidden="1" customHeight="1" x14ac:dyDescent="0.5">
      <c r="A78" s="242"/>
      <c r="B78" s="243">
        <v>46217</v>
      </c>
      <c r="C78" s="243"/>
      <c r="D78" s="244"/>
      <c r="E78" s="244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5"/>
      <c r="BR78" s="255"/>
      <c r="BS78" s="255"/>
      <c r="BT78" s="76" t="s">
        <v>38</v>
      </c>
      <c r="BU78" s="252"/>
      <c r="BV78" s="252"/>
      <c r="BW78" s="255"/>
      <c r="BX78" s="111"/>
      <c r="BY78" s="54">
        <f t="shared" si="138"/>
        <v>0</v>
      </c>
      <c r="BZ78" s="54">
        <f t="shared" si="139"/>
        <v>0</v>
      </c>
      <c r="CA78" s="54">
        <f t="shared" si="140"/>
        <v>0</v>
      </c>
      <c r="CB78" s="54">
        <f t="shared" si="141"/>
        <v>0</v>
      </c>
      <c r="CC78" s="54">
        <f t="shared" si="142"/>
        <v>0</v>
      </c>
      <c r="CD78" s="54">
        <f t="shared" si="143"/>
        <v>0</v>
      </c>
      <c r="CE78" s="54">
        <f t="shared" si="144"/>
        <v>0</v>
      </c>
      <c r="CF78" s="54">
        <f t="shared" si="145"/>
        <v>0</v>
      </c>
      <c r="CG78" s="54">
        <f t="shared" si="146"/>
        <v>0</v>
      </c>
      <c r="CH78" s="54">
        <f t="shared" si="147"/>
        <v>0</v>
      </c>
      <c r="CI78" s="54">
        <f t="shared" si="148"/>
        <v>0</v>
      </c>
      <c r="CJ78" s="54">
        <f t="shared" si="149"/>
        <v>0</v>
      </c>
      <c r="CK78" s="54">
        <f t="shared" si="150"/>
        <v>0</v>
      </c>
      <c r="CL78" s="54">
        <f t="shared" si="151"/>
        <v>0</v>
      </c>
      <c r="CM78" s="54">
        <f t="shared" si="152"/>
        <v>0</v>
      </c>
      <c r="CN78" s="54">
        <f t="shared" si="153"/>
        <v>0</v>
      </c>
      <c r="CO78" s="54">
        <f t="shared" si="154"/>
        <v>0</v>
      </c>
      <c r="CP78" s="54">
        <f t="shared" si="155"/>
        <v>0</v>
      </c>
      <c r="CQ78" s="54">
        <f t="shared" si="156"/>
        <v>0</v>
      </c>
      <c r="CR78" s="54">
        <f t="shared" si="157"/>
        <v>0</v>
      </c>
      <c r="CS78" s="54">
        <f t="shared" si="158"/>
        <v>0</v>
      </c>
      <c r="CT78" s="54">
        <f t="shared" si="159"/>
        <v>0</v>
      </c>
      <c r="CU78" s="54">
        <f t="shared" si="160"/>
        <v>0</v>
      </c>
      <c r="CV78" s="54">
        <f t="shared" si="161"/>
        <v>0</v>
      </c>
      <c r="CW78" s="54">
        <f t="shared" si="162"/>
        <v>0</v>
      </c>
      <c r="CX78" s="54">
        <f t="shared" si="163"/>
        <v>0</v>
      </c>
      <c r="CY78" s="54">
        <f t="shared" si="164"/>
        <v>0</v>
      </c>
      <c r="CZ78" s="54">
        <f t="shared" si="165"/>
        <v>0</v>
      </c>
      <c r="DA78" s="54">
        <f t="shared" si="166"/>
        <v>0</v>
      </c>
      <c r="DB78" s="54">
        <f t="shared" si="167"/>
        <v>0</v>
      </c>
      <c r="DC78" s="54">
        <f t="shared" si="168"/>
        <v>0</v>
      </c>
      <c r="DD78" s="54">
        <f t="shared" si="169"/>
        <v>0</v>
      </c>
      <c r="DE78" s="54">
        <f t="shared" si="170"/>
        <v>0</v>
      </c>
      <c r="DF78" s="54">
        <f t="shared" si="171"/>
        <v>0</v>
      </c>
      <c r="DG78" s="54">
        <f t="shared" si="172"/>
        <v>0</v>
      </c>
      <c r="DH78" s="54">
        <f t="shared" si="173"/>
        <v>0</v>
      </c>
      <c r="DI78" s="54">
        <f t="shared" si="174"/>
        <v>0</v>
      </c>
      <c r="DJ78" s="54">
        <f t="shared" si="175"/>
        <v>0</v>
      </c>
      <c r="DK78" s="54">
        <f t="shared" si="176"/>
        <v>0</v>
      </c>
      <c r="DL78" s="54">
        <f t="shared" si="177"/>
        <v>0</v>
      </c>
      <c r="DM78" s="54">
        <f t="shared" si="178"/>
        <v>0</v>
      </c>
      <c r="DN78" s="54">
        <f t="shared" si="179"/>
        <v>0</v>
      </c>
      <c r="DO78" s="54">
        <f t="shared" si="180"/>
        <v>0</v>
      </c>
      <c r="DP78" s="54">
        <f t="shared" si="181"/>
        <v>0</v>
      </c>
      <c r="DQ78" s="54">
        <f t="shared" si="182"/>
        <v>0</v>
      </c>
      <c r="DR78" s="54">
        <f t="shared" si="183"/>
        <v>0</v>
      </c>
      <c r="DS78" s="54">
        <f t="shared" si="184"/>
        <v>0</v>
      </c>
      <c r="DT78" s="54">
        <f t="shared" si="185"/>
        <v>0</v>
      </c>
      <c r="DU78" s="54">
        <f t="shared" si="186"/>
        <v>0</v>
      </c>
      <c r="DV78" s="54">
        <f t="shared" si="187"/>
        <v>0</v>
      </c>
      <c r="DW78" s="54">
        <f t="shared" si="188"/>
        <v>0</v>
      </c>
      <c r="DX78" s="54">
        <f t="shared" si="189"/>
        <v>0</v>
      </c>
      <c r="DY78" s="54">
        <f t="shared" si="190"/>
        <v>0</v>
      </c>
      <c r="DZ78" s="54">
        <f t="shared" si="191"/>
        <v>0</v>
      </c>
      <c r="EA78" s="54">
        <f t="shared" si="192"/>
        <v>0</v>
      </c>
      <c r="EB78" s="54">
        <f t="shared" si="193"/>
        <v>0</v>
      </c>
      <c r="EC78" s="54">
        <f t="shared" si="194"/>
        <v>0</v>
      </c>
      <c r="ED78" s="54">
        <f t="shared" si="195"/>
        <v>0</v>
      </c>
      <c r="EE78" s="54">
        <f t="shared" si="196"/>
        <v>0</v>
      </c>
      <c r="EF78" s="54">
        <f t="shared" si="197"/>
        <v>0</v>
      </c>
      <c r="EG78" s="54">
        <f t="shared" si="198"/>
        <v>0</v>
      </c>
      <c r="EH78" s="54">
        <f t="shared" si="199"/>
        <v>0</v>
      </c>
      <c r="EI78" s="54">
        <f t="shared" si="200"/>
        <v>0</v>
      </c>
      <c r="EJ78" s="54">
        <f t="shared" si="201"/>
        <v>0</v>
      </c>
      <c r="EK78" s="54">
        <f t="shared" si="202"/>
        <v>0</v>
      </c>
      <c r="EL78" s="54">
        <f t="shared" si="203"/>
        <v>0</v>
      </c>
      <c r="EM78" s="54">
        <f t="shared" si="204"/>
        <v>0</v>
      </c>
      <c r="EN78" s="54">
        <f t="shared" si="137"/>
        <v>0</v>
      </c>
      <c r="EO78" s="54">
        <f t="shared" si="137"/>
        <v>0</v>
      </c>
      <c r="EP78" s="195"/>
      <c r="EQ78" s="195"/>
      <c r="ER78" s="195"/>
      <c r="ES78" s="195"/>
      <c r="ET78" s="195"/>
      <c r="EU78" s="195"/>
      <c r="EV78" s="195"/>
      <c r="EW78" s="195"/>
      <c r="EX78" s="195"/>
      <c r="EY78" s="195"/>
      <c r="EZ78" s="195"/>
      <c r="FA78" s="195"/>
      <c r="FB78" s="195"/>
      <c r="FC78" s="195"/>
      <c r="FD78" s="195"/>
      <c r="FE78" s="195"/>
      <c r="FF78" s="195"/>
      <c r="FG78" s="195"/>
      <c r="FH78" s="195"/>
      <c r="FI78" s="195"/>
      <c r="FJ78" s="195"/>
    </row>
    <row r="79" spans="1:166" s="93" customFormat="1" ht="30" hidden="1" customHeight="1" x14ac:dyDescent="0.5">
      <c r="A79" s="242"/>
      <c r="B79" s="243">
        <v>46218</v>
      </c>
      <c r="C79" s="243"/>
      <c r="D79" s="244"/>
      <c r="E79" s="244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5"/>
      <c r="BR79" s="255"/>
      <c r="BS79" s="255"/>
      <c r="BT79" s="76" t="s">
        <v>38</v>
      </c>
      <c r="BU79" s="252"/>
      <c r="BV79" s="252"/>
      <c r="BW79" s="255"/>
      <c r="BX79" s="111"/>
      <c r="BY79" s="54">
        <f t="shared" si="138"/>
        <v>0</v>
      </c>
      <c r="BZ79" s="54">
        <f t="shared" si="139"/>
        <v>0</v>
      </c>
      <c r="CA79" s="54">
        <f t="shared" si="140"/>
        <v>0</v>
      </c>
      <c r="CB79" s="54">
        <f t="shared" si="141"/>
        <v>0</v>
      </c>
      <c r="CC79" s="54">
        <f t="shared" si="142"/>
        <v>0</v>
      </c>
      <c r="CD79" s="54">
        <f t="shared" si="143"/>
        <v>0</v>
      </c>
      <c r="CE79" s="54">
        <f t="shared" si="144"/>
        <v>0</v>
      </c>
      <c r="CF79" s="54">
        <f t="shared" si="145"/>
        <v>0</v>
      </c>
      <c r="CG79" s="54">
        <f t="shared" si="146"/>
        <v>0</v>
      </c>
      <c r="CH79" s="54">
        <f t="shared" si="147"/>
        <v>0</v>
      </c>
      <c r="CI79" s="54">
        <f t="shared" si="148"/>
        <v>0</v>
      </c>
      <c r="CJ79" s="54">
        <f t="shared" si="149"/>
        <v>0</v>
      </c>
      <c r="CK79" s="54">
        <f t="shared" si="150"/>
        <v>0</v>
      </c>
      <c r="CL79" s="54">
        <f t="shared" si="151"/>
        <v>0</v>
      </c>
      <c r="CM79" s="54">
        <f t="shared" si="152"/>
        <v>0</v>
      </c>
      <c r="CN79" s="54">
        <f t="shared" si="153"/>
        <v>0</v>
      </c>
      <c r="CO79" s="54">
        <f t="shared" si="154"/>
        <v>0</v>
      </c>
      <c r="CP79" s="54">
        <f t="shared" si="155"/>
        <v>0</v>
      </c>
      <c r="CQ79" s="54">
        <f t="shared" si="156"/>
        <v>0</v>
      </c>
      <c r="CR79" s="54">
        <f t="shared" si="157"/>
        <v>0</v>
      </c>
      <c r="CS79" s="54">
        <f t="shared" si="158"/>
        <v>0</v>
      </c>
      <c r="CT79" s="54">
        <f t="shared" si="159"/>
        <v>0</v>
      </c>
      <c r="CU79" s="54">
        <f t="shared" si="160"/>
        <v>0</v>
      </c>
      <c r="CV79" s="54">
        <f t="shared" si="161"/>
        <v>0</v>
      </c>
      <c r="CW79" s="54">
        <f t="shared" si="162"/>
        <v>0</v>
      </c>
      <c r="CX79" s="54">
        <f t="shared" si="163"/>
        <v>0</v>
      </c>
      <c r="CY79" s="54">
        <f t="shared" si="164"/>
        <v>0</v>
      </c>
      <c r="CZ79" s="54">
        <f t="shared" si="165"/>
        <v>0</v>
      </c>
      <c r="DA79" s="54">
        <f t="shared" si="166"/>
        <v>0</v>
      </c>
      <c r="DB79" s="54">
        <f t="shared" si="167"/>
        <v>0</v>
      </c>
      <c r="DC79" s="54">
        <f t="shared" si="168"/>
        <v>0</v>
      </c>
      <c r="DD79" s="54">
        <f t="shared" si="169"/>
        <v>0</v>
      </c>
      <c r="DE79" s="54">
        <f t="shared" si="170"/>
        <v>0</v>
      </c>
      <c r="DF79" s="54">
        <f t="shared" si="171"/>
        <v>0</v>
      </c>
      <c r="DG79" s="54">
        <f t="shared" si="172"/>
        <v>0</v>
      </c>
      <c r="DH79" s="54">
        <f t="shared" si="173"/>
        <v>0</v>
      </c>
      <c r="DI79" s="54">
        <f t="shared" si="174"/>
        <v>0</v>
      </c>
      <c r="DJ79" s="54">
        <f t="shared" si="175"/>
        <v>0</v>
      </c>
      <c r="DK79" s="54">
        <f t="shared" si="176"/>
        <v>0</v>
      </c>
      <c r="DL79" s="54">
        <f t="shared" si="177"/>
        <v>0</v>
      </c>
      <c r="DM79" s="54">
        <f t="shared" si="178"/>
        <v>0</v>
      </c>
      <c r="DN79" s="54">
        <f t="shared" si="179"/>
        <v>0</v>
      </c>
      <c r="DO79" s="54">
        <f t="shared" si="180"/>
        <v>0</v>
      </c>
      <c r="DP79" s="54">
        <f t="shared" si="181"/>
        <v>0</v>
      </c>
      <c r="DQ79" s="54">
        <f t="shared" si="182"/>
        <v>0</v>
      </c>
      <c r="DR79" s="54">
        <f t="shared" si="183"/>
        <v>0</v>
      </c>
      <c r="DS79" s="54">
        <f t="shared" si="184"/>
        <v>0</v>
      </c>
      <c r="DT79" s="54">
        <f t="shared" si="185"/>
        <v>0</v>
      </c>
      <c r="DU79" s="54">
        <f t="shared" si="186"/>
        <v>0</v>
      </c>
      <c r="DV79" s="54">
        <f t="shared" si="187"/>
        <v>0</v>
      </c>
      <c r="DW79" s="54">
        <f t="shared" si="188"/>
        <v>0</v>
      </c>
      <c r="DX79" s="54">
        <f t="shared" si="189"/>
        <v>0</v>
      </c>
      <c r="DY79" s="54">
        <f t="shared" si="190"/>
        <v>0</v>
      </c>
      <c r="DZ79" s="54">
        <f t="shared" si="191"/>
        <v>0</v>
      </c>
      <c r="EA79" s="54">
        <f t="shared" si="192"/>
        <v>0</v>
      </c>
      <c r="EB79" s="54">
        <f t="shared" si="193"/>
        <v>0</v>
      </c>
      <c r="EC79" s="54">
        <f t="shared" si="194"/>
        <v>0</v>
      </c>
      <c r="ED79" s="54">
        <f t="shared" si="195"/>
        <v>0</v>
      </c>
      <c r="EE79" s="54">
        <f t="shared" si="196"/>
        <v>0</v>
      </c>
      <c r="EF79" s="54">
        <f t="shared" si="197"/>
        <v>0</v>
      </c>
      <c r="EG79" s="54">
        <f t="shared" si="198"/>
        <v>0</v>
      </c>
      <c r="EH79" s="54">
        <f t="shared" si="199"/>
        <v>0</v>
      </c>
      <c r="EI79" s="54">
        <f t="shared" si="200"/>
        <v>0</v>
      </c>
      <c r="EJ79" s="54">
        <f t="shared" si="201"/>
        <v>0</v>
      </c>
      <c r="EK79" s="54">
        <f t="shared" si="202"/>
        <v>0</v>
      </c>
      <c r="EL79" s="54">
        <f t="shared" si="203"/>
        <v>0</v>
      </c>
      <c r="EM79" s="54">
        <f t="shared" si="204"/>
        <v>0</v>
      </c>
      <c r="EN79" s="54">
        <f t="shared" si="137"/>
        <v>0</v>
      </c>
      <c r="EO79" s="54">
        <f t="shared" si="137"/>
        <v>0</v>
      </c>
      <c r="EP79" s="195"/>
      <c r="EQ79" s="195"/>
      <c r="ER79" s="195"/>
      <c r="ES79" s="195"/>
      <c r="ET79" s="195"/>
      <c r="EU79" s="195"/>
      <c r="EV79" s="195"/>
      <c r="EW79" s="195"/>
      <c r="EX79" s="195"/>
      <c r="EY79" s="195"/>
      <c r="EZ79" s="195"/>
      <c r="FA79" s="195"/>
      <c r="FB79" s="195"/>
      <c r="FC79" s="195"/>
      <c r="FD79" s="195"/>
      <c r="FE79" s="195"/>
      <c r="FF79" s="195"/>
      <c r="FG79" s="195"/>
      <c r="FH79" s="195"/>
      <c r="FI79" s="195"/>
      <c r="FJ79" s="195"/>
    </row>
    <row r="80" spans="1:166" s="93" customFormat="1" ht="30" hidden="1" customHeight="1" x14ac:dyDescent="0.5">
      <c r="A80" s="242"/>
      <c r="B80" s="243">
        <v>46219</v>
      </c>
      <c r="C80" s="243"/>
      <c r="D80" s="244"/>
      <c r="E80" s="244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5"/>
      <c r="BR80" s="255"/>
      <c r="BS80" s="255"/>
      <c r="BT80" s="76" t="s">
        <v>38</v>
      </c>
      <c r="BU80" s="252"/>
      <c r="BV80" s="252"/>
      <c r="BW80" s="255"/>
      <c r="BX80" s="111"/>
      <c r="BY80" s="54">
        <f t="shared" si="138"/>
        <v>0</v>
      </c>
      <c r="BZ80" s="54">
        <f t="shared" si="139"/>
        <v>0</v>
      </c>
      <c r="CA80" s="54">
        <f t="shared" si="140"/>
        <v>0</v>
      </c>
      <c r="CB80" s="54">
        <f t="shared" si="141"/>
        <v>0</v>
      </c>
      <c r="CC80" s="54">
        <f t="shared" si="142"/>
        <v>0</v>
      </c>
      <c r="CD80" s="54">
        <f t="shared" si="143"/>
        <v>0</v>
      </c>
      <c r="CE80" s="54">
        <f t="shared" si="144"/>
        <v>0</v>
      </c>
      <c r="CF80" s="54">
        <f t="shared" si="145"/>
        <v>0</v>
      </c>
      <c r="CG80" s="54">
        <f t="shared" si="146"/>
        <v>0</v>
      </c>
      <c r="CH80" s="54">
        <f t="shared" si="147"/>
        <v>0</v>
      </c>
      <c r="CI80" s="54">
        <f t="shared" si="148"/>
        <v>0</v>
      </c>
      <c r="CJ80" s="54">
        <f t="shared" si="149"/>
        <v>0</v>
      </c>
      <c r="CK80" s="54">
        <f t="shared" si="150"/>
        <v>0</v>
      </c>
      <c r="CL80" s="54">
        <f t="shared" si="151"/>
        <v>0</v>
      </c>
      <c r="CM80" s="54">
        <f t="shared" si="152"/>
        <v>0</v>
      </c>
      <c r="CN80" s="54">
        <f t="shared" si="153"/>
        <v>0</v>
      </c>
      <c r="CO80" s="54">
        <f t="shared" si="154"/>
        <v>0</v>
      </c>
      <c r="CP80" s="54">
        <f t="shared" si="155"/>
        <v>0</v>
      </c>
      <c r="CQ80" s="54">
        <f t="shared" si="156"/>
        <v>0</v>
      </c>
      <c r="CR80" s="54">
        <f t="shared" si="157"/>
        <v>0</v>
      </c>
      <c r="CS80" s="54">
        <f t="shared" si="158"/>
        <v>0</v>
      </c>
      <c r="CT80" s="54">
        <f t="shared" si="159"/>
        <v>0</v>
      </c>
      <c r="CU80" s="54">
        <f t="shared" si="160"/>
        <v>0</v>
      </c>
      <c r="CV80" s="54">
        <f t="shared" si="161"/>
        <v>0</v>
      </c>
      <c r="CW80" s="54">
        <f t="shared" si="162"/>
        <v>0</v>
      </c>
      <c r="CX80" s="54">
        <f t="shared" si="163"/>
        <v>0</v>
      </c>
      <c r="CY80" s="54">
        <f t="shared" si="164"/>
        <v>0</v>
      </c>
      <c r="CZ80" s="54">
        <f t="shared" si="165"/>
        <v>0</v>
      </c>
      <c r="DA80" s="54">
        <f t="shared" si="166"/>
        <v>0</v>
      </c>
      <c r="DB80" s="54">
        <f t="shared" si="167"/>
        <v>0</v>
      </c>
      <c r="DC80" s="54">
        <f t="shared" si="168"/>
        <v>0</v>
      </c>
      <c r="DD80" s="54">
        <f t="shared" si="169"/>
        <v>0</v>
      </c>
      <c r="DE80" s="54">
        <f t="shared" si="170"/>
        <v>0</v>
      </c>
      <c r="DF80" s="54">
        <f t="shared" si="171"/>
        <v>0</v>
      </c>
      <c r="DG80" s="54">
        <f t="shared" si="172"/>
        <v>0</v>
      </c>
      <c r="DH80" s="54">
        <f t="shared" si="173"/>
        <v>0</v>
      </c>
      <c r="DI80" s="54">
        <f t="shared" si="174"/>
        <v>0</v>
      </c>
      <c r="DJ80" s="54">
        <f t="shared" si="175"/>
        <v>0</v>
      </c>
      <c r="DK80" s="54">
        <f t="shared" si="176"/>
        <v>0</v>
      </c>
      <c r="DL80" s="54">
        <f t="shared" si="177"/>
        <v>0</v>
      </c>
      <c r="DM80" s="54">
        <f t="shared" si="178"/>
        <v>0</v>
      </c>
      <c r="DN80" s="54">
        <f t="shared" si="179"/>
        <v>0</v>
      </c>
      <c r="DO80" s="54">
        <f t="shared" si="180"/>
        <v>0</v>
      </c>
      <c r="DP80" s="54">
        <f t="shared" si="181"/>
        <v>0</v>
      </c>
      <c r="DQ80" s="54">
        <f t="shared" si="182"/>
        <v>0</v>
      </c>
      <c r="DR80" s="54">
        <f t="shared" si="183"/>
        <v>0</v>
      </c>
      <c r="DS80" s="54">
        <f t="shared" si="184"/>
        <v>0</v>
      </c>
      <c r="DT80" s="54">
        <f t="shared" si="185"/>
        <v>0</v>
      </c>
      <c r="DU80" s="54">
        <f t="shared" si="186"/>
        <v>0</v>
      </c>
      <c r="DV80" s="54">
        <f t="shared" si="187"/>
        <v>0</v>
      </c>
      <c r="DW80" s="54">
        <f t="shared" si="188"/>
        <v>0</v>
      </c>
      <c r="DX80" s="54">
        <f t="shared" si="189"/>
        <v>0</v>
      </c>
      <c r="DY80" s="54">
        <f t="shared" si="190"/>
        <v>0</v>
      </c>
      <c r="DZ80" s="54">
        <f t="shared" si="191"/>
        <v>0</v>
      </c>
      <c r="EA80" s="54">
        <f t="shared" si="192"/>
        <v>0</v>
      </c>
      <c r="EB80" s="54">
        <f t="shared" si="193"/>
        <v>0</v>
      </c>
      <c r="EC80" s="54">
        <f t="shared" si="194"/>
        <v>0</v>
      </c>
      <c r="ED80" s="54">
        <f t="shared" si="195"/>
        <v>0</v>
      </c>
      <c r="EE80" s="54">
        <f t="shared" si="196"/>
        <v>0</v>
      </c>
      <c r="EF80" s="54">
        <f t="shared" si="197"/>
        <v>0</v>
      </c>
      <c r="EG80" s="54">
        <f t="shared" si="198"/>
        <v>0</v>
      </c>
      <c r="EH80" s="54">
        <f t="shared" si="199"/>
        <v>0</v>
      </c>
      <c r="EI80" s="54">
        <f t="shared" si="200"/>
        <v>0</v>
      </c>
      <c r="EJ80" s="54">
        <f t="shared" si="201"/>
        <v>0</v>
      </c>
      <c r="EK80" s="54">
        <f t="shared" si="202"/>
        <v>0</v>
      </c>
      <c r="EL80" s="54">
        <f t="shared" si="203"/>
        <v>0</v>
      </c>
      <c r="EM80" s="54">
        <f t="shared" si="204"/>
        <v>0</v>
      </c>
      <c r="EN80" s="54">
        <f t="shared" si="137"/>
        <v>0</v>
      </c>
      <c r="EO80" s="54">
        <f t="shared" si="137"/>
        <v>0</v>
      </c>
      <c r="EP80" s="195"/>
      <c r="EQ80" s="195"/>
      <c r="ER80" s="195"/>
      <c r="ES80" s="195"/>
      <c r="ET80" s="195"/>
      <c r="EU80" s="195"/>
      <c r="EV80" s="195"/>
      <c r="EW80" s="195"/>
      <c r="EX80" s="195"/>
      <c r="EY80" s="195"/>
      <c r="EZ80" s="195"/>
      <c r="FA80" s="195"/>
      <c r="FB80" s="195"/>
      <c r="FC80" s="195"/>
      <c r="FD80" s="195"/>
      <c r="FE80" s="195"/>
      <c r="FF80" s="195"/>
      <c r="FG80" s="195"/>
      <c r="FH80" s="195"/>
      <c r="FI80" s="195"/>
      <c r="FJ80" s="195"/>
    </row>
    <row r="81" spans="1:166" s="65" customFormat="1" ht="30" hidden="1" customHeight="1" x14ac:dyDescent="0.55000000000000004">
      <c r="A81" s="242"/>
      <c r="B81" s="243">
        <v>46220</v>
      </c>
      <c r="C81" s="243"/>
      <c r="D81" s="244"/>
      <c r="E81" s="244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5"/>
      <c r="BR81" s="255"/>
      <c r="BS81" s="255"/>
      <c r="BT81" s="76" t="s">
        <v>38</v>
      </c>
      <c r="BU81" s="257"/>
      <c r="BV81" s="257"/>
      <c r="BW81" s="255"/>
      <c r="BX81" s="226"/>
      <c r="BY81" s="54">
        <f t="shared" si="138"/>
        <v>0</v>
      </c>
      <c r="BZ81" s="54">
        <f t="shared" si="139"/>
        <v>0</v>
      </c>
      <c r="CA81" s="54">
        <f t="shared" si="140"/>
        <v>0</v>
      </c>
      <c r="CB81" s="54">
        <f t="shared" si="141"/>
        <v>0</v>
      </c>
      <c r="CC81" s="54">
        <f t="shared" si="142"/>
        <v>0</v>
      </c>
      <c r="CD81" s="54">
        <f t="shared" si="143"/>
        <v>0</v>
      </c>
      <c r="CE81" s="54">
        <f t="shared" si="144"/>
        <v>0</v>
      </c>
      <c r="CF81" s="54">
        <f t="shared" si="145"/>
        <v>0</v>
      </c>
      <c r="CG81" s="54">
        <f t="shared" si="146"/>
        <v>0</v>
      </c>
      <c r="CH81" s="54">
        <f t="shared" si="147"/>
        <v>0</v>
      </c>
      <c r="CI81" s="54">
        <f t="shared" si="148"/>
        <v>0</v>
      </c>
      <c r="CJ81" s="54">
        <f t="shared" si="149"/>
        <v>0</v>
      </c>
      <c r="CK81" s="54">
        <f t="shared" si="150"/>
        <v>0</v>
      </c>
      <c r="CL81" s="54">
        <f t="shared" si="151"/>
        <v>0</v>
      </c>
      <c r="CM81" s="54">
        <f t="shared" si="152"/>
        <v>0</v>
      </c>
      <c r="CN81" s="54">
        <f t="shared" si="153"/>
        <v>0</v>
      </c>
      <c r="CO81" s="54">
        <f t="shared" si="154"/>
        <v>0</v>
      </c>
      <c r="CP81" s="54">
        <f t="shared" si="155"/>
        <v>0</v>
      </c>
      <c r="CQ81" s="54">
        <f t="shared" si="156"/>
        <v>0</v>
      </c>
      <c r="CR81" s="54">
        <f t="shared" si="157"/>
        <v>0</v>
      </c>
      <c r="CS81" s="54">
        <f t="shared" si="158"/>
        <v>0</v>
      </c>
      <c r="CT81" s="54">
        <f t="shared" si="159"/>
        <v>0</v>
      </c>
      <c r="CU81" s="54">
        <f t="shared" si="160"/>
        <v>0</v>
      </c>
      <c r="CV81" s="54">
        <f t="shared" si="161"/>
        <v>0</v>
      </c>
      <c r="CW81" s="54">
        <f t="shared" si="162"/>
        <v>0</v>
      </c>
      <c r="CX81" s="54">
        <f t="shared" si="163"/>
        <v>0</v>
      </c>
      <c r="CY81" s="54">
        <f t="shared" si="164"/>
        <v>0</v>
      </c>
      <c r="CZ81" s="54">
        <f t="shared" si="165"/>
        <v>0</v>
      </c>
      <c r="DA81" s="54">
        <f t="shared" si="166"/>
        <v>0</v>
      </c>
      <c r="DB81" s="54">
        <f t="shared" si="167"/>
        <v>0</v>
      </c>
      <c r="DC81" s="54">
        <f t="shared" si="168"/>
        <v>0</v>
      </c>
      <c r="DD81" s="54">
        <f t="shared" si="169"/>
        <v>0</v>
      </c>
      <c r="DE81" s="54">
        <f t="shared" si="170"/>
        <v>0</v>
      </c>
      <c r="DF81" s="54">
        <f t="shared" si="171"/>
        <v>0</v>
      </c>
      <c r="DG81" s="54">
        <f t="shared" si="172"/>
        <v>0</v>
      </c>
      <c r="DH81" s="54">
        <f t="shared" si="173"/>
        <v>0</v>
      </c>
      <c r="DI81" s="54">
        <f t="shared" si="174"/>
        <v>0</v>
      </c>
      <c r="DJ81" s="54">
        <f t="shared" si="175"/>
        <v>0</v>
      </c>
      <c r="DK81" s="54">
        <f t="shared" si="176"/>
        <v>0</v>
      </c>
      <c r="DL81" s="54">
        <f t="shared" si="177"/>
        <v>0</v>
      </c>
      <c r="DM81" s="54">
        <f t="shared" si="178"/>
        <v>0</v>
      </c>
      <c r="DN81" s="54">
        <f t="shared" si="179"/>
        <v>0</v>
      </c>
      <c r="DO81" s="54">
        <f t="shared" si="180"/>
        <v>0</v>
      </c>
      <c r="DP81" s="54">
        <f t="shared" si="181"/>
        <v>0</v>
      </c>
      <c r="DQ81" s="54">
        <f t="shared" si="182"/>
        <v>0</v>
      </c>
      <c r="DR81" s="54">
        <f t="shared" si="183"/>
        <v>0</v>
      </c>
      <c r="DS81" s="54">
        <f t="shared" si="184"/>
        <v>0</v>
      </c>
      <c r="DT81" s="54">
        <f t="shared" si="185"/>
        <v>0</v>
      </c>
      <c r="DU81" s="54">
        <f t="shared" si="186"/>
        <v>0</v>
      </c>
      <c r="DV81" s="54">
        <f t="shared" si="187"/>
        <v>0</v>
      </c>
      <c r="DW81" s="54">
        <f t="shared" si="188"/>
        <v>0</v>
      </c>
      <c r="DX81" s="54">
        <f t="shared" si="189"/>
        <v>0</v>
      </c>
      <c r="DY81" s="54">
        <f t="shared" si="190"/>
        <v>0</v>
      </c>
      <c r="DZ81" s="54">
        <f t="shared" si="191"/>
        <v>0</v>
      </c>
      <c r="EA81" s="54">
        <f t="shared" si="192"/>
        <v>0</v>
      </c>
      <c r="EB81" s="54">
        <f t="shared" si="193"/>
        <v>0</v>
      </c>
      <c r="EC81" s="54">
        <f t="shared" si="194"/>
        <v>0</v>
      </c>
      <c r="ED81" s="54">
        <f t="shared" si="195"/>
        <v>0</v>
      </c>
      <c r="EE81" s="54">
        <f t="shared" si="196"/>
        <v>0</v>
      </c>
      <c r="EF81" s="54">
        <f t="shared" si="197"/>
        <v>0</v>
      </c>
      <c r="EG81" s="54">
        <f t="shared" si="198"/>
        <v>0</v>
      </c>
      <c r="EH81" s="54">
        <f t="shared" si="199"/>
        <v>0</v>
      </c>
      <c r="EI81" s="54">
        <f t="shared" si="200"/>
        <v>0</v>
      </c>
      <c r="EJ81" s="54">
        <f t="shared" si="201"/>
        <v>0</v>
      </c>
      <c r="EK81" s="54">
        <f t="shared" si="202"/>
        <v>0</v>
      </c>
      <c r="EL81" s="54">
        <f t="shared" si="203"/>
        <v>0</v>
      </c>
      <c r="EM81" s="54">
        <f t="shared" si="204"/>
        <v>0</v>
      </c>
      <c r="EN81" s="54">
        <f t="shared" si="137"/>
        <v>0</v>
      </c>
      <c r="EO81" s="54">
        <f t="shared" si="137"/>
        <v>0</v>
      </c>
      <c r="EP81" s="187"/>
      <c r="EQ81" s="187"/>
      <c r="ER81" s="187"/>
      <c r="ES81" s="187"/>
      <c r="ET81" s="187"/>
      <c r="EU81" s="187"/>
      <c r="EV81" s="187"/>
      <c r="EW81" s="187"/>
      <c r="EX81" s="187"/>
      <c r="EY81" s="187"/>
      <c r="EZ81" s="187"/>
      <c r="FA81" s="187"/>
      <c r="FB81" s="187"/>
      <c r="FC81" s="187"/>
      <c r="FD81" s="187"/>
      <c r="FE81" s="187"/>
      <c r="FF81" s="187"/>
      <c r="FG81" s="187"/>
      <c r="FH81" s="187"/>
      <c r="FI81" s="187"/>
      <c r="FJ81" s="187"/>
    </row>
    <row r="82" spans="1:166" s="65" customFormat="1" ht="30" hidden="1" customHeight="1" x14ac:dyDescent="0.5">
      <c r="A82" s="242"/>
      <c r="B82" s="243">
        <v>46221</v>
      </c>
      <c r="C82" s="243"/>
      <c r="D82" s="244"/>
      <c r="E82" s="244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49"/>
      <c r="AB82" s="249"/>
      <c r="AC82" s="249"/>
      <c r="AD82" s="249"/>
      <c r="AE82" s="249"/>
      <c r="AF82" s="249"/>
      <c r="AG82" s="249"/>
      <c r="AH82" s="249"/>
      <c r="AI82" s="249"/>
      <c r="AJ82" s="249"/>
      <c r="AK82" s="249"/>
      <c r="AL82" s="249"/>
      <c r="AM82" s="249"/>
      <c r="AN82" s="249"/>
      <c r="AO82" s="249"/>
      <c r="AP82" s="249"/>
      <c r="AQ82" s="249"/>
      <c r="AR82" s="249"/>
      <c r="AS82" s="249"/>
      <c r="AT82" s="249"/>
      <c r="AU82" s="249"/>
      <c r="AV82" s="249"/>
      <c r="AW82" s="249"/>
      <c r="AX82" s="249"/>
      <c r="AY82" s="249"/>
      <c r="AZ82" s="249"/>
      <c r="BA82" s="249"/>
      <c r="BB82" s="249"/>
      <c r="BC82" s="249"/>
      <c r="BD82" s="249"/>
      <c r="BE82" s="249"/>
      <c r="BF82" s="249"/>
      <c r="BG82" s="249"/>
      <c r="BH82" s="249"/>
      <c r="BI82" s="249"/>
      <c r="BJ82" s="249"/>
      <c r="BK82" s="249"/>
      <c r="BL82" s="249"/>
      <c r="BM82" s="249"/>
      <c r="BN82" s="249"/>
      <c r="BO82" s="249"/>
      <c r="BP82" s="249"/>
      <c r="BQ82" s="249"/>
      <c r="BR82" s="249"/>
      <c r="BS82" s="249"/>
      <c r="BT82" s="76" t="s">
        <v>38</v>
      </c>
      <c r="BU82" s="252"/>
      <c r="BV82" s="252"/>
      <c r="BW82" s="246"/>
      <c r="BX82" s="111"/>
      <c r="BY82" s="54">
        <f t="shared" si="138"/>
        <v>0</v>
      </c>
      <c r="BZ82" s="54">
        <f t="shared" si="139"/>
        <v>0</v>
      </c>
      <c r="CA82" s="54">
        <f t="shared" si="140"/>
        <v>0</v>
      </c>
      <c r="CB82" s="54">
        <f t="shared" si="141"/>
        <v>0</v>
      </c>
      <c r="CC82" s="54">
        <f t="shared" si="142"/>
        <v>0</v>
      </c>
      <c r="CD82" s="54">
        <f t="shared" si="143"/>
        <v>0</v>
      </c>
      <c r="CE82" s="54">
        <f t="shared" si="144"/>
        <v>0</v>
      </c>
      <c r="CF82" s="54">
        <f t="shared" si="145"/>
        <v>0</v>
      </c>
      <c r="CG82" s="54">
        <f t="shared" si="146"/>
        <v>0</v>
      </c>
      <c r="CH82" s="54">
        <f t="shared" si="147"/>
        <v>0</v>
      </c>
      <c r="CI82" s="54">
        <f t="shared" si="148"/>
        <v>0</v>
      </c>
      <c r="CJ82" s="54">
        <f t="shared" si="149"/>
        <v>0</v>
      </c>
      <c r="CK82" s="54">
        <f t="shared" si="150"/>
        <v>0</v>
      </c>
      <c r="CL82" s="54">
        <f t="shared" si="151"/>
        <v>0</v>
      </c>
      <c r="CM82" s="54">
        <f t="shared" si="152"/>
        <v>0</v>
      </c>
      <c r="CN82" s="54">
        <f t="shared" si="153"/>
        <v>0</v>
      </c>
      <c r="CO82" s="54">
        <f t="shared" si="154"/>
        <v>0</v>
      </c>
      <c r="CP82" s="54">
        <f t="shared" si="155"/>
        <v>0</v>
      </c>
      <c r="CQ82" s="54">
        <f t="shared" si="156"/>
        <v>0</v>
      </c>
      <c r="CR82" s="54">
        <f t="shared" si="157"/>
        <v>0</v>
      </c>
      <c r="CS82" s="54">
        <f t="shared" si="158"/>
        <v>0</v>
      </c>
      <c r="CT82" s="54">
        <f t="shared" si="159"/>
        <v>0</v>
      </c>
      <c r="CU82" s="54">
        <f t="shared" si="160"/>
        <v>0</v>
      </c>
      <c r="CV82" s="54">
        <f t="shared" si="161"/>
        <v>0</v>
      </c>
      <c r="CW82" s="54">
        <f t="shared" si="162"/>
        <v>0</v>
      </c>
      <c r="CX82" s="54">
        <f t="shared" si="163"/>
        <v>0</v>
      </c>
      <c r="CY82" s="54">
        <f t="shared" si="164"/>
        <v>0</v>
      </c>
      <c r="CZ82" s="54">
        <f t="shared" si="165"/>
        <v>0</v>
      </c>
      <c r="DA82" s="54">
        <f t="shared" si="166"/>
        <v>0</v>
      </c>
      <c r="DB82" s="54">
        <f t="shared" si="167"/>
        <v>0</v>
      </c>
      <c r="DC82" s="54">
        <f t="shared" si="168"/>
        <v>0</v>
      </c>
      <c r="DD82" s="54">
        <f t="shared" si="169"/>
        <v>0</v>
      </c>
      <c r="DE82" s="54">
        <f t="shared" si="170"/>
        <v>0</v>
      </c>
      <c r="DF82" s="54">
        <f t="shared" si="171"/>
        <v>0</v>
      </c>
      <c r="DG82" s="54">
        <f t="shared" si="172"/>
        <v>0</v>
      </c>
      <c r="DH82" s="54">
        <f t="shared" si="173"/>
        <v>0</v>
      </c>
      <c r="DI82" s="54">
        <f t="shared" si="174"/>
        <v>0</v>
      </c>
      <c r="DJ82" s="54">
        <f t="shared" si="175"/>
        <v>0</v>
      </c>
      <c r="DK82" s="54">
        <f t="shared" si="176"/>
        <v>0</v>
      </c>
      <c r="DL82" s="54">
        <f t="shared" si="177"/>
        <v>0</v>
      </c>
      <c r="DM82" s="54">
        <f t="shared" si="178"/>
        <v>0</v>
      </c>
      <c r="DN82" s="54">
        <f t="shared" si="179"/>
        <v>0</v>
      </c>
      <c r="DO82" s="54">
        <f t="shared" si="180"/>
        <v>0</v>
      </c>
      <c r="DP82" s="54">
        <f t="shared" si="181"/>
        <v>0</v>
      </c>
      <c r="DQ82" s="54">
        <f t="shared" si="182"/>
        <v>0</v>
      </c>
      <c r="DR82" s="54">
        <f t="shared" si="183"/>
        <v>0</v>
      </c>
      <c r="DS82" s="54">
        <f t="shared" si="184"/>
        <v>0</v>
      </c>
      <c r="DT82" s="54">
        <f t="shared" si="185"/>
        <v>0</v>
      </c>
      <c r="DU82" s="54">
        <f t="shared" si="186"/>
        <v>0</v>
      </c>
      <c r="DV82" s="54">
        <f t="shared" si="187"/>
        <v>0</v>
      </c>
      <c r="DW82" s="54">
        <f t="shared" si="188"/>
        <v>0</v>
      </c>
      <c r="DX82" s="54">
        <f t="shared" si="189"/>
        <v>0</v>
      </c>
      <c r="DY82" s="54">
        <f t="shared" si="190"/>
        <v>0</v>
      </c>
      <c r="DZ82" s="54">
        <f t="shared" si="191"/>
        <v>0</v>
      </c>
      <c r="EA82" s="54">
        <f t="shared" si="192"/>
        <v>0</v>
      </c>
      <c r="EB82" s="54">
        <f t="shared" si="193"/>
        <v>0</v>
      </c>
      <c r="EC82" s="54">
        <f t="shared" si="194"/>
        <v>0</v>
      </c>
      <c r="ED82" s="54">
        <f t="shared" si="195"/>
        <v>0</v>
      </c>
      <c r="EE82" s="54">
        <f t="shared" si="196"/>
        <v>0</v>
      </c>
      <c r="EF82" s="54">
        <f t="shared" si="197"/>
        <v>0</v>
      </c>
      <c r="EG82" s="54">
        <f t="shared" si="198"/>
        <v>0</v>
      </c>
      <c r="EH82" s="54">
        <f t="shared" si="199"/>
        <v>0</v>
      </c>
      <c r="EI82" s="54">
        <f t="shared" si="200"/>
        <v>0</v>
      </c>
      <c r="EJ82" s="54">
        <f t="shared" si="201"/>
        <v>0</v>
      </c>
      <c r="EK82" s="54">
        <f t="shared" si="202"/>
        <v>0</v>
      </c>
      <c r="EL82" s="54">
        <f t="shared" si="203"/>
        <v>0</v>
      </c>
      <c r="EM82" s="54">
        <f t="shared" si="204"/>
        <v>0</v>
      </c>
      <c r="EN82" s="54">
        <f t="shared" si="137"/>
        <v>0</v>
      </c>
      <c r="EO82" s="54">
        <f t="shared" si="137"/>
        <v>0</v>
      </c>
      <c r="EP82" s="187"/>
      <c r="EQ82" s="187"/>
      <c r="ER82" s="187"/>
      <c r="ES82" s="187"/>
      <c r="ET82" s="187"/>
      <c r="EU82" s="187"/>
      <c r="EV82" s="187"/>
      <c r="EW82" s="187"/>
      <c r="EX82" s="187"/>
      <c r="EY82" s="187"/>
      <c r="EZ82" s="187"/>
      <c r="FA82" s="187"/>
      <c r="FB82" s="187"/>
      <c r="FC82" s="187"/>
      <c r="FD82" s="187"/>
      <c r="FE82" s="187"/>
      <c r="FF82" s="187"/>
      <c r="FG82" s="187"/>
      <c r="FH82" s="187"/>
      <c r="FI82" s="187"/>
      <c r="FJ82" s="187"/>
    </row>
    <row r="83" spans="1:166" s="93" customFormat="1" ht="30" customHeight="1" x14ac:dyDescent="0.5">
      <c r="A83" s="36" t="s">
        <v>22</v>
      </c>
      <c r="B83" s="239">
        <v>46223</v>
      </c>
      <c r="C83" s="123" t="s">
        <v>19</v>
      </c>
      <c r="D83" s="240"/>
      <c r="E83" s="259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45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5"/>
      <c r="AL83" s="46"/>
      <c r="AM83" s="47"/>
      <c r="AN83" s="47"/>
      <c r="AO83" s="47"/>
      <c r="AP83" s="47"/>
      <c r="AQ83" s="47"/>
      <c r="AR83" s="47"/>
      <c r="AS83" s="48"/>
      <c r="AT83" s="47"/>
      <c r="AU83" s="47"/>
      <c r="AV83" s="47"/>
      <c r="AW83" s="47"/>
      <c r="AX83" s="47"/>
      <c r="AY83" s="47"/>
      <c r="AZ83" s="47"/>
      <c r="BA83" s="47"/>
      <c r="BB83" s="46"/>
      <c r="BC83" s="47"/>
      <c r="BD83" s="47"/>
      <c r="BE83" s="47"/>
      <c r="BF83" s="47"/>
      <c r="BG83" s="47"/>
      <c r="BH83" s="47"/>
      <c r="BI83" s="47"/>
      <c r="BJ83" s="45"/>
      <c r="BK83" s="175"/>
      <c r="BL83" s="176"/>
      <c r="BM83" s="176"/>
      <c r="BN83" s="176"/>
      <c r="BO83" s="176"/>
      <c r="BP83" s="241"/>
      <c r="BQ83" s="176"/>
      <c r="BR83" s="176"/>
      <c r="BS83" s="177"/>
      <c r="BT83" s="76" t="s">
        <v>38</v>
      </c>
      <c r="BU83" s="124">
        <v>14</v>
      </c>
      <c r="BV83" s="124"/>
      <c r="BW83" s="66"/>
      <c r="BX83" s="53"/>
      <c r="BY83" s="54">
        <f t="shared" si="138"/>
        <v>0</v>
      </c>
      <c r="BZ83" s="54">
        <f t="shared" si="139"/>
        <v>0</v>
      </c>
      <c r="CA83" s="54">
        <f t="shared" si="140"/>
        <v>0</v>
      </c>
      <c r="CB83" s="54">
        <f t="shared" si="141"/>
        <v>0</v>
      </c>
      <c r="CC83" s="54">
        <f t="shared" si="142"/>
        <v>0</v>
      </c>
      <c r="CD83" s="54">
        <f t="shared" si="143"/>
        <v>0</v>
      </c>
      <c r="CE83" s="54">
        <f t="shared" si="144"/>
        <v>0</v>
      </c>
      <c r="CF83" s="54">
        <f t="shared" si="145"/>
        <v>0</v>
      </c>
      <c r="CG83" s="54">
        <f t="shared" si="146"/>
        <v>0</v>
      </c>
      <c r="CH83" s="54">
        <f t="shared" si="147"/>
        <v>0</v>
      </c>
      <c r="CI83" s="54">
        <f t="shared" si="148"/>
        <v>0</v>
      </c>
      <c r="CJ83" s="54">
        <f t="shared" si="149"/>
        <v>0</v>
      </c>
      <c r="CK83" s="54">
        <f t="shared" si="150"/>
        <v>0</v>
      </c>
      <c r="CL83" s="54">
        <f t="shared" si="151"/>
        <v>1</v>
      </c>
      <c r="CM83" s="54">
        <f t="shared" si="152"/>
        <v>0</v>
      </c>
      <c r="CN83" s="54">
        <f t="shared" si="153"/>
        <v>0</v>
      </c>
      <c r="CO83" s="54">
        <f t="shared" si="154"/>
        <v>0</v>
      </c>
      <c r="CP83" s="54">
        <f t="shared" si="155"/>
        <v>0</v>
      </c>
      <c r="CQ83" s="54">
        <f t="shared" si="156"/>
        <v>0</v>
      </c>
      <c r="CR83" s="54">
        <f t="shared" si="157"/>
        <v>0</v>
      </c>
      <c r="CS83" s="54">
        <f t="shared" si="158"/>
        <v>0</v>
      </c>
      <c r="CT83" s="54">
        <f t="shared" si="159"/>
        <v>0</v>
      </c>
      <c r="CU83" s="54">
        <f t="shared" si="160"/>
        <v>0</v>
      </c>
      <c r="CV83" s="54">
        <f t="shared" si="161"/>
        <v>0</v>
      </c>
      <c r="CW83" s="54">
        <f t="shared" si="162"/>
        <v>0</v>
      </c>
      <c r="CX83" s="54">
        <f t="shared" si="163"/>
        <v>0</v>
      </c>
      <c r="CY83" s="54">
        <f t="shared" si="164"/>
        <v>0</v>
      </c>
      <c r="CZ83" s="54">
        <f t="shared" si="165"/>
        <v>0</v>
      </c>
      <c r="DA83" s="54">
        <f t="shared" si="166"/>
        <v>0</v>
      </c>
      <c r="DB83" s="54">
        <f t="shared" si="167"/>
        <v>0</v>
      </c>
      <c r="DC83" s="54">
        <f t="shared" si="168"/>
        <v>0</v>
      </c>
      <c r="DD83" s="54">
        <f t="shared" si="169"/>
        <v>0</v>
      </c>
      <c r="DE83" s="54">
        <f t="shared" si="170"/>
        <v>0</v>
      </c>
      <c r="DF83" s="54">
        <f t="shared" si="171"/>
        <v>0</v>
      </c>
      <c r="DG83" s="54">
        <f t="shared" si="172"/>
        <v>0</v>
      </c>
      <c r="DH83" s="54">
        <f t="shared" si="173"/>
        <v>0</v>
      </c>
      <c r="DI83" s="54">
        <f t="shared" si="174"/>
        <v>0</v>
      </c>
      <c r="DJ83" s="54">
        <f t="shared" si="175"/>
        <v>0</v>
      </c>
      <c r="DK83" s="54">
        <f t="shared" si="176"/>
        <v>0</v>
      </c>
      <c r="DL83" s="54">
        <f t="shared" si="177"/>
        <v>0</v>
      </c>
      <c r="DM83" s="54">
        <f t="shared" si="178"/>
        <v>0</v>
      </c>
      <c r="DN83" s="54">
        <f t="shared" si="179"/>
        <v>0</v>
      </c>
      <c r="DO83" s="54">
        <f t="shared" si="180"/>
        <v>0</v>
      </c>
      <c r="DP83" s="54">
        <f t="shared" si="181"/>
        <v>0</v>
      </c>
      <c r="DQ83" s="54">
        <f t="shared" si="182"/>
        <v>0</v>
      </c>
      <c r="DR83" s="54">
        <f t="shared" si="183"/>
        <v>0</v>
      </c>
      <c r="DS83" s="54">
        <f t="shared" si="184"/>
        <v>0</v>
      </c>
      <c r="DT83" s="54">
        <f t="shared" si="185"/>
        <v>0</v>
      </c>
      <c r="DU83" s="54">
        <f t="shared" si="186"/>
        <v>0</v>
      </c>
      <c r="DV83" s="54">
        <f t="shared" si="187"/>
        <v>0</v>
      </c>
      <c r="DW83" s="54">
        <f t="shared" si="188"/>
        <v>0</v>
      </c>
      <c r="DX83" s="54">
        <f t="shared" si="189"/>
        <v>0</v>
      </c>
      <c r="DY83" s="54">
        <f t="shared" si="190"/>
        <v>0</v>
      </c>
      <c r="DZ83" s="54">
        <f t="shared" si="191"/>
        <v>0</v>
      </c>
      <c r="EA83" s="54">
        <f t="shared" si="192"/>
        <v>0</v>
      </c>
      <c r="EB83" s="54">
        <f t="shared" si="193"/>
        <v>0</v>
      </c>
      <c r="EC83" s="54">
        <f t="shared" si="194"/>
        <v>0</v>
      </c>
      <c r="ED83" s="54">
        <f t="shared" si="195"/>
        <v>0</v>
      </c>
      <c r="EE83" s="54">
        <f t="shared" si="196"/>
        <v>0</v>
      </c>
      <c r="EF83" s="54">
        <f t="shared" si="197"/>
        <v>0</v>
      </c>
      <c r="EG83" s="54">
        <f t="shared" si="198"/>
        <v>0</v>
      </c>
      <c r="EH83" s="54">
        <f t="shared" si="199"/>
        <v>0</v>
      </c>
      <c r="EI83" s="54">
        <f t="shared" si="200"/>
        <v>0</v>
      </c>
      <c r="EJ83" s="54">
        <f t="shared" si="201"/>
        <v>0</v>
      </c>
      <c r="EK83" s="54">
        <f t="shared" si="202"/>
        <v>0</v>
      </c>
      <c r="EL83" s="54">
        <f t="shared" si="203"/>
        <v>0</v>
      </c>
      <c r="EM83" s="54">
        <f t="shared" si="204"/>
        <v>0</v>
      </c>
      <c r="EN83" s="54">
        <f t="shared" si="137"/>
        <v>0</v>
      </c>
      <c r="EO83" s="54">
        <f t="shared" si="137"/>
        <v>0</v>
      </c>
      <c r="EP83" s="195"/>
      <c r="EQ83" s="195"/>
      <c r="ER83" s="195"/>
      <c r="ES83" s="195"/>
      <c r="ET83" s="195"/>
      <c r="EU83" s="195"/>
      <c r="EV83" s="195"/>
      <c r="EW83" s="195"/>
      <c r="EX83" s="195"/>
      <c r="EY83" s="195"/>
      <c r="EZ83" s="195"/>
      <c r="FA83" s="195"/>
      <c r="FB83" s="195"/>
      <c r="FC83" s="195"/>
      <c r="FD83" s="195"/>
      <c r="FE83" s="195"/>
      <c r="FF83" s="195"/>
      <c r="FG83" s="195"/>
      <c r="FH83" s="195"/>
      <c r="FI83" s="195"/>
      <c r="FJ83" s="195"/>
    </row>
    <row r="84" spans="1:166" s="93" customFormat="1" ht="30" customHeight="1" x14ac:dyDescent="0.5">
      <c r="A84" s="36"/>
      <c r="B84" s="37"/>
      <c r="C84" s="123" t="s">
        <v>21</v>
      </c>
      <c r="D84" s="38"/>
      <c r="E84" s="157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57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7"/>
      <c r="AL84" s="58"/>
      <c r="AM84" s="59"/>
      <c r="AN84" s="59"/>
      <c r="AO84" s="59"/>
      <c r="AP84" s="59"/>
      <c r="AQ84" s="59"/>
      <c r="AR84" s="59"/>
      <c r="AS84" s="60"/>
      <c r="AT84" s="59"/>
      <c r="AU84" s="59"/>
      <c r="AV84" s="59"/>
      <c r="AW84" s="59"/>
      <c r="AX84" s="59"/>
      <c r="AY84" s="59"/>
      <c r="AZ84" s="59"/>
      <c r="BA84" s="59"/>
      <c r="BB84" s="58"/>
      <c r="BC84" s="59"/>
      <c r="BD84" s="59"/>
      <c r="BE84" s="59"/>
      <c r="BF84" s="59"/>
      <c r="BG84" s="59"/>
      <c r="BH84" s="59"/>
      <c r="BI84" s="59"/>
      <c r="BJ84" s="57"/>
      <c r="BK84" s="172"/>
      <c r="BL84" s="173"/>
      <c r="BM84" s="173"/>
      <c r="BN84" s="173"/>
      <c r="BO84" s="173"/>
      <c r="BP84" s="174"/>
      <c r="BQ84" s="173"/>
      <c r="BR84" s="173"/>
      <c r="BS84" s="165"/>
      <c r="BT84" s="94"/>
      <c r="BU84" s="94"/>
      <c r="BV84" s="94"/>
      <c r="BW84" s="66"/>
      <c r="BX84" s="53"/>
      <c r="BY84" s="54">
        <f t="shared" si="138"/>
        <v>0</v>
      </c>
      <c r="BZ84" s="54">
        <f t="shared" si="139"/>
        <v>0</v>
      </c>
      <c r="CA84" s="54">
        <f t="shared" si="140"/>
        <v>0</v>
      </c>
      <c r="CB84" s="54">
        <f t="shared" si="141"/>
        <v>0</v>
      </c>
      <c r="CC84" s="54">
        <f t="shared" si="142"/>
        <v>0</v>
      </c>
      <c r="CD84" s="54">
        <f t="shared" si="143"/>
        <v>0</v>
      </c>
      <c r="CE84" s="54">
        <f t="shared" si="144"/>
        <v>0</v>
      </c>
      <c r="CF84" s="54">
        <f t="shared" si="145"/>
        <v>0</v>
      </c>
      <c r="CG84" s="54">
        <f t="shared" si="146"/>
        <v>0</v>
      </c>
      <c r="CH84" s="54">
        <f t="shared" si="147"/>
        <v>0</v>
      </c>
      <c r="CI84" s="54">
        <f t="shared" si="148"/>
        <v>0</v>
      </c>
      <c r="CJ84" s="54">
        <f t="shared" si="149"/>
        <v>0</v>
      </c>
      <c r="CK84" s="54">
        <f t="shared" si="150"/>
        <v>0</v>
      </c>
      <c r="CL84" s="54">
        <f t="shared" si="151"/>
        <v>0</v>
      </c>
      <c r="CM84" s="54">
        <f t="shared" si="152"/>
        <v>0</v>
      </c>
      <c r="CN84" s="54">
        <f t="shared" si="153"/>
        <v>0</v>
      </c>
      <c r="CO84" s="54">
        <f t="shared" si="154"/>
        <v>0</v>
      </c>
      <c r="CP84" s="54">
        <f t="shared" si="155"/>
        <v>0</v>
      </c>
      <c r="CQ84" s="54">
        <f t="shared" si="156"/>
        <v>0</v>
      </c>
      <c r="CR84" s="54">
        <f t="shared" si="157"/>
        <v>0</v>
      </c>
      <c r="CS84" s="54">
        <f t="shared" si="158"/>
        <v>0</v>
      </c>
      <c r="CT84" s="54">
        <f t="shared" si="159"/>
        <v>0</v>
      </c>
      <c r="CU84" s="54">
        <f t="shared" si="160"/>
        <v>0</v>
      </c>
      <c r="CV84" s="54">
        <f t="shared" si="161"/>
        <v>0</v>
      </c>
      <c r="CW84" s="54">
        <f t="shared" si="162"/>
        <v>0</v>
      </c>
      <c r="CX84" s="54">
        <f t="shared" si="163"/>
        <v>0</v>
      </c>
      <c r="CY84" s="54">
        <f t="shared" si="164"/>
        <v>0</v>
      </c>
      <c r="CZ84" s="54">
        <f t="shared" si="165"/>
        <v>0</v>
      </c>
      <c r="DA84" s="54">
        <f t="shared" si="166"/>
        <v>0</v>
      </c>
      <c r="DB84" s="54">
        <f t="shared" si="167"/>
        <v>0</v>
      </c>
      <c r="DC84" s="54">
        <f t="shared" si="168"/>
        <v>0</v>
      </c>
      <c r="DD84" s="54">
        <f t="shared" si="169"/>
        <v>0</v>
      </c>
      <c r="DE84" s="54">
        <f t="shared" si="170"/>
        <v>0</v>
      </c>
      <c r="DF84" s="54">
        <f t="shared" si="171"/>
        <v>0</v>
      </c>
      <c r="DG84" s="54">
        <f t="shared" si="172"/>
        <v>0</v>
      </c>
      <c r="DH84" s="54">
        <f t="shared" si="173"/>
        <v>0</v>
      </c>
      <c r="DI84" s="54">
        <f t="shared" si="174"/>
        <v>0</v>
      </c>
      <c r="DJ84" s="54">
        <f t="shared" si="175"/>
        <v>0</v>
      </c>
      <c r="DK84" s="54">
        <f t="shared" si="176"/>
        <v>0</v>
      </c>
      <c r="DL84" s="54">
        <f t="shared" si="177"/>
        <v>0</v>
      </c>
      <c r="DM84" s="54">
        <f t="shared" si="178"/>
        <v>0</v>
      </c>
      <c r="DN84" s="54">
        <f t="shared" si="179"/>
        <v>0</v>
      </c>
      <c r="DO84" s="54">
        <f t="shared" si="180"/>
        <v>0</v>
      </c>
      <c r="DP84" s="54">
        <f t="shared" si="181"/>
        <v>0</v>
      </c>
      <c r="DQ84" s="54">
        <f t="shared" si="182"/>
        <v>0</v>
      </c>
      <c r="DR84" s="54">
        <f t="shared" si="183"/>
        <v>0</v>
      </c>
      <c r="DS84" s="54">
        <f t="shared" si="184"/>
        <v>0</v>
      </c>
      <c r="DT84" s="54">
        <f t="shared" si="185"/>
        <v>0</v>
      </c>
      <c r="DU84" s="54">
        <f t="shared" si="186"/>
        <v>0</v>
      </c>
      <c r="DV84" s="54">
        <f t="shared" si="187"/>
        <v>0</v>
      </c>
      <c r="DW84" s="54">
        <f t="shared" si="188"/>
        <v>0</v>
      </c>
      <c r="DX84" s="54">
        <f t="shared" si="189"/>
        <v>0</v>
      </c>
      <c r="DY84" s="54">
        <f t="shared" si="190"/>
        <v>0</v>
      </c>
      <c r="DZ84" s="54">
        <f t="shared" si="191"/>
        <v>0</v>
      </c>
      <c r="EA84" s="54">
        <f t="shared" si="192"/>
        <v>0</v>
      </c>
      <c r="EB84" s="54">
        <f t="shared" si="193"/>
        <v>0</v>
      </c>
      <c r="EC84" s="54">
        <f t="shared" si="194"/>
        <v>0</v>
      </c>
      <c r="ED84" s="54">
        <f t="shared" si="195"/>
        <v>0</v>
      </c>
      <c r="EE84" s="54">
        <f t="shared" si="196"/>
        <v>0</v>
      </c>
      <c r="EF84" s="54">
        <f t="shared" si="197"/>
        <v>0</v>
      </c>
      <c r="EG84" s="54">
        <f t="shared" si="198"/>
        <v>0</v>
      </c>
      <c r="EH84" s="54">
        <f t="shared" si="199"/>
        <v>0</v>
      </c>
      <c r="EI84" s="54">
        <f t="shared" si="200"/>
        <v>0</v>
      </c>
      <c r="EJ84" s="54">
        <f t="shared" si="201"/>
        <v>0</v>
      </c>
      <c r="EK84" s="54">
        <f t="shared" si="202"/>
        <v>0</v>
      </c>
      <c r="EL84" s="54">
        <f t="shared" si="203"/>
        <v>0</v>
      </c>
      <c r="EM84" s="54">
        <f t="shared" si="204"/>
        <v>0</v>
      </c>
      <c r="EN84" s="54">
        <f t="shared" si="137"/>
        <v>0</v>
      </c>
      <c r="EO84" s="54">
        <f t="shared" si="137"/>
        <v>0</v>
      </c>
      <c r="EP84" s="195"/>
      <c r="EQ84" s="195"/>
      <c r="ER84" s="195"/>
      <c r="ES84" s="195"/>
      <c r="ET84" s="195"/>
      <c r="EU84" s="195"/>
      <c r="EV84" s="195"/>
      <c r="EW84" s="195"/>
      <c r="EX84" s="195"/>
      <c r="EY84" s="195"/>
      <c r="EZ84" s="195"/>
      <c r="FA84" s="195"/>
      <c r="FB84" s="195"/>
      <c r="FC84" s="195"/>
      <c r="FD84" s="195"/>
      <c r="FE84" s="195"/>
      <c r="FF84" s="195"/>
      <c r="FG84" s="195"/>
      <c r="FH84" s="195"/>
      <c r="FI84" s="195"/>
      <c r="FJ84" s="195"/>
    </row>
    <row r="85" spans="1:166" s="93" customFormat="1" ht="30" customHeight="1" x14ac:dyDescent="0.5">
      <c r="A85" s="36" t="s">
        <v>23</v>
      </c>
      <c r="B85" s="37">
        <v>46224</v>
      </c>
      <c r="C85" s="37" t="s">
        <v>19</v>
      </c>
      <c r="D85" s="38"/>
      <c r="E85" s="157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57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7"/>
      <c r="AL85" s="58"/>
      <c r="AM85" s="59"/>
      <c r="AN85" s="59"/>
      <c r="AO85" s="59"/>
      <c r="AP85" s="59"/>
      <c r="AQ85" s="59"/>
      <c r="AR85" s="59"/>
      <c r="AS85" s="60"/>
      <c r="AT85" s="59"/>
      <c r="AU85" s="59"/>
      <c r="AV85" s="59"/>
      <c r="AW85" s="59"/>
      <c r="AX85" s="59"/>
      <c r="AY85" s="59"/>
      <c r="AZ85" s="59"/>
      <c r="BA85" s="59"/>
      <c r="BB85" s="58"/>
      <c r="BC85" s="59"/>
      <c r="BD85" s="59"/>
      <c r="BE85" s="59"/>
      <c r="BF85" s="59"/>
      <c r="BG85" s="59"/>
      <c r="BH85" s="59"/>
      <c r="BI85" s="59"/>
      <c r="BJ85" s="57"/>
      <c r="BK85" s="172"/>
      <c r="BL85" s="173"/>
      <c r="BM85" s="173"/>
      <c r="BN85" s="173"/>
      <c r="BO85" s="173"/>
      <c r="BP85" s="174"/>
      <c r="BQ85" s="173"/>
      <c r="BR85" s="173"/>
      <c r="BS85" s="165"/>
      <c r="BT85" s="94">
        <v>21</v>
      </c>
      <c r="BU85" s="94">
        <v>13</v>
      </c>
      <c r="BV85" s="94"/>
      <c r="BW85" s="66"/>
      <c r="BX85" s="53"/>
      <c r="BY85" s="54">
        <f t="shared" si="138"/>
        <v>0</v>
      </c>
      <c r="BZ85" s="54">
        <f t="shared" si="139"/>
        <v>0</v>
      </c>
      <c r="CA85" s="54">
        <f t="shared" si="140"/>
        <v>0</v>
      </c>
      <c r="CB85" s="54">
        <f t="shared" si="141"/>
        <v>0</v>
      </c>
      <c r="CC85" s="54">
        <f t="shared" si="142"/>
        <v>0</v>
      </c>
      <c r="CD85" s="54">
        <f t="shared" si="143"/>
        <v>0</v>
      </c>
      <c r="CE85" s="54">
        <f t="shared" si="144"/>
        <v>0</v>
      </c>
      <c r="CF85" s="54">
        <f t="shared" si="145"/>
        <v>0</v>
      </c>
      <c r="CG85" s="54">
        <f t="shared" si="146"/>
        <v>0</v>
      </c>
      <c r="CH85" s="54">
        <f t="shared" si="147"/>
        <v>0</v>
      </c>
      <c r="CI85" s="54">
        <f t="shared" si="148"/>
        <v>0</v>
      </c>
      <c r="CJ85" s="54">
        <f t="shared" si="149"/>
        <v>0</v>
      </c>
      <c r="CK85" s="54">
        <f t="shared" si="150"/>
        <v>1</v>
      </c>
      <c r="CL85" s="54">
        <f t="shared" si="151"/>
        <v>0</v>
      </c>
      <c r="CM85" s="54">
        <f t="shared" si="152"/>
        <v>0</v>
      </c>
      <c r="CN85" s="54">
        <f t="shared" si="153"/>
        <v>0</v>
      </c>
      <c r="CO85" s="54">
        <f t="shared" si="154"/>
        <v>0</v>
      </c>
      <c r="CP85" s="54">
        <f t="shared" si="155"/>
        <v>0</v>
      </c>
      <c r="CQ85" s="54">
        <f t="shared" si="156"/>
        <v>0</v>
      </c>
      <c r="CR85" s="54">
        <f t="shared" si="157"/>
        <v>0</v>
      </c>
      <c r="CS85" s="54">
        <f t="shared" si="158"/>
        <v>1</v>
      </c>
      <c r="CT85" s="54">
        <f t="shared" si="159"/>
        <v>0</v>
      </c>
      <c r="CU85" s="54">
        <f t="shared" si="160"/>
        <v>0</v>
      </c>
      <c r="CV85" s="54">
        <f t="shared" si="161"/>
        <v>0</v>
      </c>
      <c r="CW85" s="54">
        <f t="shared" si="162"/>
        <v>0</v>
      </c>
      <c r="CX85" s="54">
        <f t="shared" si="163"/>
        <v>0</v>
      </c>
      <c r="CY85" s="54">
        <f t="shared" si="164"/>
        <v>0</v>
      </c>
      <c r="CZ85" s="54">
        <f t="shared" si="165"/>
        <v>0</v>
      </c>
      <c r="DA85" s="54">
        <f t="shared" si="166"/>
        <v>0</v>
      </c>
      <c r="DB85" s="54">
        <f t="shared" si="167"/>
        <v>0</v>
      </c>
      <c r="DC85" s="54">
        <f t="shared" si="168"/>
        <v>0</v>
      </c>
      <c r="DD85" s="54">
        <f t="shared" si="169"/>
        <v>0</v>
      </c>
      <c r="DE85" s="54">
        <f t="shared" si="170"/>
        <v>0</v>
      </c>
      <c r="DF85" s="54">
        <f t="shared" si="171"/>
        <v>0</v>
      </c>
      <c r="DG85" s="54">
        <f t="shared" si="172"/>
        <v>0</v>
      </c>
      <c r="DH85" s="54">
        <f t="shared" si="173"/>
        <v>0</v>
      </c>
      <c r="DI85" s="54">
        <f t="shared" si="174"/>
        <v>0</v>
      </c>
      <c r="DJ85" s="54">
        <f t="shared" si="175"/>
        <v>0</v>
      </c>
      <c r="DK85" s="54">
        <f t="shared" si="176"/>
        <v>0</v>
      </c>
      <c r="DL85" s="54">
        <f t="shared" si="177"/>
        <v>0</v>
      </c>
      <c r="DM85" s="54">
        <f t="shared" si="178"/>
        <v>0</v>
      </c>
      <c r="DN85" s="54">
        <f t="shared" si="179"/>
        <v>0</v>
      </c>
      <c r="DO85" s="54">
        <f t="shared" si="180"/>
        <v>0</v>
      </c>
      <c r="DP85" s="54">
        <f t="shared" si="181"/>
        <v>0</v>
      </c>
      <c r="DQ85" s="54">
        <f t="shared" si="182"/>
        <v>0</v>
      </c>
      <c r="DR85" s="54">
        <f t="shared" si="183"/>
        <v>0</v>
      </c>
      <c r="DS85" s="54">
        <f t="shared" si="184"/>
        <v>0</v>
      </c>
      <c r="DT85" s="54">
        <f t="shared" si="185"/>
        <v>0</v>
      </c>
      <c r="DU85" s="54">
        <f t="shared" si="186"/>
        <v>0</v>
      </c>
      <c r="DV85" s="54">
        <f t="shared" si="187"/>
        <v>0</v>
      </c>
      <c r="DW85" s="54">
        <f t="shared" si="188"/>
        <v>0</v>
      </c>
      <c r="DX85" s="54">
        <f t="shared" si="189"/>
        <v>0</v>
      </c>
      <c r="DY85" s="54">
        <f t="shared" si="190"/>
        <v>0</v>
      </c>
      <c r="DZ85" s="54">
        <f t="shared" si="191"/>
        <v>0</v>
      </c>
      <c r="EA85" s="54">
        <f t="shared" si="192"/>
        <v>0</v>
      </c>
      <c r="EB85" s="54">
        <f t="shared" si="193"/>
        <v>0</v>
      </c>
      <c r="EC85" s="54">
        <f t="shared" si="194"/>
        <v>0</v>
      </c>
      <c r="ED85" s="54">
        <f t="shared" si="195"/>
        <v>0</v>
      </c>
      <c r="EE85" s="54">
        <f t="shared" si="196"/>
        <v>0</v>
      </c>
      <c r="EF85" s="54">
        <f t="shared" si="197"/>
        <v>0</v>
      </c>
      <c r="EG85" s="54">
        <f t="shared" si="198"/>
        <v>0</v>
      </c>
      <c r="EH85" s="54">
        <f t="shared" si="199"/>
        <v>0</v>
      </c>
      <c r="EI85" s="54">
        <f t="shared" si="200"/>
        <v>0</v>
      </c>
      <c r="EJ85" s="54">
        <f t="shared" si="201"/>
        <v>0</v>
      </c>
      <c r="EK85" s="54">
        <f t="shared" si="202"/>
        <v>0</v>
      </c>
      <c r="EL85" s="54">
        <f t="shared" si="203"/>
        <v>0</v>
      </c>
      <c r="EM85" s="54">
        <f t="shared" si="204"/>
        <v>0</v>
      </c>
      <c r="EN85" s="54">
        <f t="shared" si="137"/>
        <v>0</v>
      </c>
      <c r="EO85" s="54">
        <f t="shared" si="137"/>
        <v>0</v>
      </c>
      <c r="EP85" s="195"/>
      <c r="EQ85" s="195"/>
      <c r="ER85" s="195"/>
      <c r="ES85" s="195"/>
      <c r="ET85" s="195"/>
      <c r="EU85" s="195"/>
      <c r="EV85" s="195"/>
      <c r="EW85" s="195"/>
      <c r="EX85" s="195"/>
      <c r="EY85" s="195"/>
      <c r="EZ85" s="195"/>
      <c r="FA85" s="195"/>
      <c r="FB85" s="195"/>
      <c r="FC85" s="195"/>
      <c r="FD85" s="195"/>
      <c r="FE85" s="195"/>
      <c r="FF85" s="195"/>
      <c r="FG85" s="195"/>
      <c r="FH85" s="195"/>
      <c r="FI85" s="195"/>
      <c r="FJ85" s="195"/>
    </row>
    <row r="86" spans="1:166" s="93" customFormat="1" ht="30" customHeight="1" x14ac:dyDescent="0.5">
      <c r="A86" s="36"/>
      <c r="B86" s="37"/>
      <c r="C86" s="37" t="s">
        <v>21</v>
      </c>
      <c r="D86" s="38"/>
      <c r="E86" s="157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57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7"/>
      <c r="AL86" s="58"/>
      <c r="AM86" s="59"/>
      <c r="AN86" s="59"/>
      <c r="AO86" s="59"/>
      <c r="AP86" s="59"/>
      <c r="AQ86" s="59"/>
      <c r="AR86" s="59"/>
      <c r="AS86" s="60"/>
      <c r="AT86" s="59"/>
      <c r="AU86" s="59"/>
      <c r="AV86" s="59"/>
      <c r="AW86" s="59"/>
      <c r="AX86" s="59"/>
      <c r="AY86" s="59"/>
      <c r="AZ86" s="59"/>
      <c r="BA86" s="59"/>
      <c r="BB86" s="58"/>
      <c r="BC86" s="59"/>
      <c r="BD86" s="59"/>
      <c r="BE86" s="59"/>
      <c r="BF86" s="59"/>
      <c r="BG86" s="59"/>
      <c r="BH86" s="59"/>
      <c r="BI86" s="59"/>
      <c r="BJ86" s="57"/>
      <c r="BK86" s="172"/>
      <c r="BL86" s="173"/>
      <c r="BM86" s="173"/>
      <c r="BN86" s="173"/>
      <c r="BO86" s="173"/>
      <c r="BP86" s="174"/>
      <c r="BQ86" s="173"/>
      <c r="BR86" s="173"/>
      <c r="BS86" s="165"/>
      <c r="BT86" s="94">
        <v>21</v>
      </c>
      <c r="BU86" s="94">
        <v>13</v>
      </c>
      <c r="BV86" s="94"/>
      <c r="BW86" s="66"/>
      <c r="BX86" s="53"/>
      <c r="BY86" s="54">
        <f t="shared" si="138"/>
        <v>0</v>
      </c>
      <c r="BZ86" s="54">
        <f t="shared" si="139"/>
        <v>0</v>
      </c>
      <c r="CA86" s="54">
        <f t="shared" si="140"/>
        <v>0</v>
      </c>
      <c r="CB86" s="54">
        <f t="shared" si="141"/>
        <v>0</v>
      </c>
      <c r="CC86" s="54">
        <f t="shared" si="142"/>
        <v>0</v>
      </c>
      <c r="CD86" s="54">
        <f t="shared" si="143"/>
        <v>0</v>
      </c>
      <c r="CE86" s="54">
        <f t="shared" si="144"/>
        <v>0</v>
      </c>
      <c r="CF86" s="54">
        <f t="shared" si="145"/>
        <v>0</v>
      </c>
      <c r="CG86" s="54">
        <f t="shared" si="146"/>
        <v>0</v>
      </c>
      <c r="CH86" s="54">
        <f t="shared" si="147"/>
        <v>0</v>
      </c>
      <c r="CI86" s="54">
        <f t="shared" si="148"/>
        <v>0</v>
      </c>
      <c r="CJ86" s="54">
        <f t="shared" si="149"/>
        <v>0</v>
      </c>
      <c r="CK86" s="54">
        <f t="shared" si="150"/>
        <v>1</v>
      </c>
      <c r="CL86" s="54">
        <f t="shared" si="151"/>
        <v>0</v>
      </c>
      <c r="CM86" s="54">
        <f t="shared" si="152"/>
        <v>0</v>
      </c>
      <c r="CN86" s="54">
        <f t="shared" si="153"/>
        <v>0</v>
      </c>
      <c r="CO86" s="54">
        <f t="shared" si="154"/>
        <v>0</v>
      </c>
      <c r="CP86" s="54">
        <f t="shared" si="155"/>
        <v>0</v>
      </c>
      <c r="CQ86" s="54">
        <f t="shared" si="156"/>
        <v>0</v>
      </c>
      <c r="CR86" s="54">
        <f t="shared" si="157"/>
        <v>0</v>
      </c>
      <c r="CS86" s="54">
        <f t="shared" si="158"/>
        <v>1</v>
      </c>
      <c r="CT86" s="54">
        <f t="shared" si="159"/>
        <v>0</v>
      </c>
      <c r="CU86" s="54">
        <f t="shared" si="160"/>
        <v>0</v>
      </c>
      <c r="CV86" s="54">
        <f t="shared" si="161"/>
        <v>0</v>
      </c>
      <c r="CW86" s="54">
        <f t="shared" si="162"/>
        <v>0</v>
      </c>
      <c r="CX86" s="54">
        <f t="shared" si="163"/>
        <v>0</v>
      </c>
      <c r="CY86" s="54">
        <f t="shared" si="164"/>
        <v>0</v>
      </c>
      <c r="CZ86" s="54">
        <f t="shared" si="165"/>
        <v>0</v>
      </c>
      <c r="DA86" s="54">
        <f t="shared" si="166"/>
        <v>0</v>
      </c>
      <c r="DB86" s="54">
        <f t="shared" si="167"/>
        <v>0</v>
      </c>
      <c r="DC86" s="54">
        <f t="shared" si="168"/>
        <v>0</v>
      </c>
      <c r="DD86" s="54">
        <f t="shared" si="169"/>
        <v>0</v>
      </c>
      <c r="DE86" s="54">
        <f t="shared" si="170"/>
        <v>0</v>
      </c>
      <c r="DF86" s="54">
        <f t="shared" si="171"/>
        <v>0</v>
      </c>
      <c r="DG86" s="54">
        <f t="shared" si="172"/>
        <v>0</v>
      </c>
      <c r="DH86" s="54">
        <f t="shared" si="173"/>
        <v>0</v>
      </c>
      <c r="DI86" s="54">
        <f t="shared" si="174"/>
        <v>0</v>
      </c>
      <c r="DJ86" s="54">
        <f t="shared" si="175"/>
        <v>0</v>
      </c>
      <c r="DK86" s="54">
        <f t="shared" si="176"/>
        <v>0</v>
      </c>
      <c r="DL86" s="54">
        <f t="shared" si="177"/>
        <v>0</v>
      </c>
      <c r="DM86" s="54">
        <f t="shared" si="178"/>
        <v>0</v>
      </c>
      <c r="DN86" s="54">
        <f t="shared" si="179"/>
        <v>0</v>
      </c>
      <c r="DO86" s="54">
        <f t="shared" si="180"/>
        <v>0</v>
      </c>
      <c r="DP86" s="54">
        <f t="shared" si="181"/>
        <v>0</v>
      </c>
      <c r="DQ86" s="54">
        <f t="shared" si="182"/>
        <v>0</v>
      </c>
      <c r="DR86" s="54">
        <f t="shared" si="183"/>
        <v>0</v>
      </c>
      <c r="DS86" s="54">
        <f t="shared" si="184"/>
        <v>0</v>
      </c>
      <c r="DT86" s="54">
        <f t="shared" si="185"/>
        <v>0</v>
      </c>
      <c r="DU86" s="54">
        <f t="shared" si="186"/>
        <v>0</v>
      </c>
      <c r="DV86" s="54">
        <f t="shared" si="187"/>
        <v>0</v>
      </c>
      <c r="DW86" s="54">
        <f t="shared" si="188"/>
        <v>0</v>
      </c>
      <c r="DX86" s="54">
        <f t="shared" si="189"/>
        <v>0</v>
      </c>
      <c r="DY86" s="54">
        <f t="shared" si="190"/>
        <v>0</v>
      </c>
      <c r="DZ86" s="54">
        <f t="shared" si="191"/>
        <v>0</v>
      </c>
      <c r="EA86" s="54">
        <f t="shared" si="192"/>
        <v>0</v>
      </c>
      <c r="EB86" s="54">
        <f t="shared" si="193"/>
        <v>0</v>
      </c>
      <c r="EC86" s="54">
        <f t="shared" si="194"/>
        <v>0</v>
      </c>
      <c r="ED86" s="54">
        <f t="shared" si="195"/>
        <v>0</v>
      </c>
      <c r="EE86" s="54">
        <f t="shared" si="196"/>
        <v>0</v>
      </c>
      <c r="EF86" s="54">
        <f t="shared" si="197"/>
        <v>0</v>
      </c>
      <c r="EG86" s="54">
        <f t="shared" si="198"/>
        <v>0</v>
      </c>
      <c r="EH86" s="54">
        <f t="shared" si="199"/>
        <v>0</v>
      </c>
      <c r="EI86" s="54">
        <f t="shared" si="200"/>
        <v>0</v>
      </c>
      <c r="EJ86" s="54">
        <f t="shared" si="201"/>
        <v>0</v>
      </c>
      <c r="EK86" s="54">
        <f t="shared" si="202"/>
        <v>0</v>
      </c>
      <c r="EL86" s="54">
        <f t="shared" si="203"/>
        <v>0</v>
      </c>
      <c r="EM86" s="54">
        <f t="shared" si="204"/>
        <v>0</v>
      </c>
      <c r="EN86" s="54">
        <f t="shared" si="137"/>
        <v>0</v>
      </c>
      <c r="EO86" s="54">
        <f t="shared" si="137"/>
        <v>0</v>
      </c>
      <c r="EP86" s="195"/>
      <c r="EQ86" s="195"/>
      <c r="ER86" s="195"/>
      <c r="ES86" s="195"/>
      <c r="ET86" s="195"/>
      <c r="EU86" s="195"/>
      <c r="EV86" s="195"/>
      <c r="EW86" s="195"/>
      <c r="EX86" s="195"/>
      <c r="EY86" s="195"/>
      <c r="EZ86" s="195"/>
      <c r="FA86" s="195"/>
      <c r="FB86" s="195"/>
      <c r="FC86" s="195"/>
      <c r="FD86" s="195"/>
      <c r="FE86" s="195"/>
      <c r="FF86" s="195"/>
      <c r="FG86" s="195"/>
      <c r="FH86" s="195"/>
      <c r="FI86" s="195"/>
      <c r="FJ86" s="195"/>
    </row>
    <row r="87" spans="1:166" s="65" customFormat="1" ht="30" customHeight="1" x14ac:dyDescent="0.5">
      <c r="A87" s="36" t="s">
        <v>24</v>
      </c>
      <c r="B87" s="37">
        <v>46225</v>
      </c>
      <c r="C87" s="37" t="s">
        <v>19</v>
      </c>
      <c r="D87" s="38"/>
      <c r="E87" s="157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57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7"/>
      <c r="AL87" s="58"/>
      <c r="AM87" s="59"/>
      <c r="AN87" s="59"/>
      <c r="AO87" s="59"/>
      <c r="AP87" s="59"/>
      <c r="AQ87" s="59"/>
      <c r="AR87" s="59"/>
      <c r="AS87" s="60"/>
      <c r="AT87" s="59"/>
      <c r="AU87" s="59"/>
      <c r="AV87" s="59"/>
      <c r="AW87" s="59"/>
      <c r="AX87" s="59"/>
      <c r="AY87" s="59"/>
      <c r="AZ87" s="59"/>
      <c r="BA87" s="59"/>
      <c r="BB87" s="58"/>
      <c r="BC87" s="59"/>
      <c r="BD87" s="59"/>
      <c r="BE87" s="59"/>
      <c r="BF87" s="59"/>
      <c r="BG87" s="59"/>
      <c r="BH87" s="59"/>
      <c r="BI87" s="59"/>
      <c r="BJ87" s="57"/>
      <c r="BK87" s="172"/>
      <c r="BL87" s="173"/>
      <c r="BM87" s="173"/>
      <c r="BN87" s="173"/>
      <c r="BO87" s="173"/>
      <c r="BP87" s="174"/>
      <c r="BQ87" s="173"/>
      <c r="BR87" s="173"/>
      <c r="BS87" s="165"/>
      <c r="BT87" s="94">
        <v>21</v>
      </c>
      <c r="BU87" s="94">
        <v>13</v>
      </c>
      <c r="BV87" s="94"/>
      <c r="BW87" s="66"/>
      <c r="BX87" s="53"/>
      <c r="BY87" s="54">
        <f t="shared" si="138"/>
        <v>0</v>
      </c>
      <c r="BZ87" s="54">
        <f t="shared" si="139"/>
        <v>0</v>
      </c>
      <c r="CA87" s="54">
        <f t="shared" si="140"/>
        <v>0</v>
      </c>
      <c r="CB87" s="54">
        <f t="shared" si="141"/>
        <v>0</v>
      </c>
      <c r="CC87" s="54">
        <f t="shared" si="142"/>
        <v>0</v>
      </c>
      <c r="CD87" s="54">
        <f t="shared" si="143"/>
        <v>0</v>
      </c>
      <c r="CE87" s="54">
        <f t="shared" si="144"/>
        <v>0</v>
      </c>
      <c r="CF87" s="54">
        <f t="shared" si="145"/>
        <v>0</v>
      </c>
      <c r="CG87" s="54">
        <f t="shared" si="146"/>
        <v>0</v>
      </c>
      <c r="CH87" s="54">
        <f t="shared" si="147"/>
        <v>0</v>
      </c>
      <c r="CI87" s="54">
        <f t="shared" si="148"/>
        <v>0</v>
      </c>
      <c r="CJ87" s="54">
        <f t="shared" si="149"/>
        <v>0</v>
      </c>
      <c r="CK87" s="54">
        <f t="shared" si="150"/>
        <v>1</v>
      </c>
      <c r="CL87" s="54">
        <f t="shared" si="151"/>
        <v>0</v>
      </c>
      <c r="CM87" s="54">
        <f t="shared" si="152"/>
        <v>0</v>
      </c>
      <c r="CN87" s="54">
        <f t="shared" si="153"/>
        <v>0</v>
      </c>
      <c r="CO87" s="54">
        <f t="shared" si="154"/>
        <v>0</v>
      </c>
      <c r="CP87" s="54">
        <f t="shared" si="155"/>
        <v>0</v>
      </c>
      <c r="CQ87" s="54">
        <f t="shared" si="156"/>
        <v>0</v>
      </c>
      <c r="CR87" s="54">
        <f t="shared" si="157"/>
        <v>0</v>
      </c>
      <c r="CS87" s="54">
        <f t="shared" si="158"/>
        <v>1</v>
      </c>
      <c r="CT87" s="54">
        <f t="shared" si="159"/>
        <v>0</v>
      </c>
      <c r="CU87" s="54">
        <f t="shared" si="160"/>
        <v>0</v>
      </c>
      <c r="CV87" s="54">
        <f t="shared" si="161"/>
        <v>0</v>
      </c>
      <c r="CW87" s="54">
        <f t="shared" si="162"/>
        <v>0</v>
      </c>
      <c r="CX87" s="54">
        <f t="shared" si="163"/>
        <v>0</v>
      </c>
      <c r="CY87" s="54">
        <f t="shared" si="164"/>
        <v>0</v>
      </c>
      <c r="CZ87" s="54">
        <f t="shared" si="165"/>
        <v>0</v>
      </c>
      <c r="DA87" s="54">
        <f t="shared" si="166"/>
        <v>0</v>
      </c>
      <c r="DB87" s="54">
        <f t="shared" si="167"/>
        <v>0</v>
      </c>
      <c r="DC87" s="54">
        <f t="shared" si="168"/>
        <v>0</v>
      </c>
      <c r="DD87" s="54">
        <f t="shared" si="169"/>
        <v>0</v>
      </c>
      <c r="DE87" s="54">
        <f t="shared" si="170"/>
        <v>0</v>
      </c>
      <c r="DF87" s="54">
        <f t="shared" si="171"/>
        <v>0</v>
      </c>
      <c r="DG87" s="54">
        <f t="shared" si="172"/>
        <v>0</v>
      </c>
      <c r="DH87" s="54">
        <f t="shared" si="173"/>
        <v>0</v>
      </c>
      <c r="DI87" s="54">
        <f t="shared" si="174"/>
        <v>0</v>
      </c>
      <c r="DJ87" s="54">
        <f t="shared" si="175"/>
        <v>0</v>
      </c>
      <c r="DK87" s="54">
        <f t="shared" si="176"/>
        <v>0</v>
      </c>
      <c r="DL87" s="54">
        <f t="shared" si="177"/>
        <v>0</v>
      </c>
      <c r="DM87" s="54">
        <f t="shared" si="178"/>
        <v>0</v>
      </c>
      <c r="DN87" s="54">
        <f t="shared" si="179"/>
        <v>0</v>
      </c>
      <c r="DO87" s="54">
        <f t="shared" si="180"/>
        <v>0</v>
      </c>
      <c r="DP87" s="54">
        <f t="shared" si="181"/>
        <v>0</v>
      </c>
      <c r="DQ87" s="54">
        <f t="shared" si="182"/>
        <v>0</v>
      </c>
      <c r="DR87" s="54">
        <f t="shared" si="183"/>
        <v>0</v>
      </c>
      <c r="DS87" s="54">
        <f t="shared" si="184"/>
        <v>0</v>
      </c>
      <c r="DT87" s="54">
        <f t="shared" si="185"/>
        <v>0</v>
      </c>
      <c r="DU87" s="54">
        <f t="shared" si="186"/>
        <v>0</v>
      </c>
      <c r="DV87" s="54">
        <f t="shared" si="187"/>
        <v>0</v>
      </c>
      <c r="DW87" s="54">
        <f t="shared" si="188"/>
        <v>0</v>
      </c>
      <c r="DX87" s="54">
        <f t="shared" si="189"/>
        <v>0</v>
      </c>
      <c r="DY87" s="54">
        <f t="shared" si="190"/>
        <v>0</v>
      </c>
      <c r="DZ87" s="54">
        <f t="shared" si="191"/>
        <v>0</v>
      </c>
      <c r="EA87" s="54">
        <f t="shared" si="192"/>
        <v>0</v>
      </c>
      <c r="EB87" s="54">
        <f t="shared" si="193"/>
        <v>0</v>
      </c>
      <c r="EC87" s="54">
        <f t="shared" si="194"/>
        <v>0</v>
      </c>
      <c r="ED87" s="54">
        <f t="shared" si="195"/>
        <v>0</v>
      </c>
      <c r="EE87" s="54">
        <f t="shared" si="196"/>
        <v>0</v>
      </c>
      <c r="EF87" s="54">
        <f t="shared" si="197"/>
        <v>0</v>
      </c>
      <c r="EG87" s="54">
        <f t="shared" si="198"/>
        <v>0</v>
      </c>
      <c r="EH87" s="54">
        <f t="shared" si="199"/>
        <v>0</v>
      </c>
      <c r="EI87" s="54">
        <f t="shared" si="200"/>
        <v>0</v>
      </c>
      <c r="EJ87" s="54">
        <f t="shared" si="201"/>
        <v>0</v>
      </c>
      <c r="EK87" s="54">
        <f t="shared" si="202"/>
        <v>0</v>
      </c>
      <c r="EL87" s="54">
        <f t="shared" si="203"/>
        <v>0</v>
      </c>
      <c r="EM87" s="54">
        <f t="shared" si="204"/>
        <v>0</v>
      </c>
      <c r="EN87" s="54">
        <f t="shared" ref="EN87:EO106" si="205">COUNTIF($F87:$BV87,"68")</f>
        <v>0</v>
      </c>
      <c r="EO87" s="54">
        <f t="shared" si="205"/>
        <v>0</v>
      </c>
      <c r="EP87" s="187"/>
      <c r="EQ87" s="187"/>
      <c r="ER87" s="187"/>
      <c r="ES87" s="187"/>
      <c r="ET87" s="187"/>
      <c r="EU87" s="187"/>
      <c r="EV87" s="187"/>
      <c r="EW87" s="187"/>
      <c r="EX87" s="187"/>
      <c r="EY87" s="187"/>
      <c r="EZ87" s="187"/>
      <c r="FA87" s="187"/>
      <c r="FB87" s="187"/>
      <c r="FC87" s="187"/>
      <c r="FD87" s="187"/>
      <c r="FE87" s="187"/>
      <c r="FF87" s="187"/>
      <c r="FG87" s="187"/>
      <c r="FH87" s="187"/>
      <c r="FI87" s="187"/>
      <c r="FJ87" s="187"/>
    </row>
    <row r="88" spans="1:166" s="65" customFormat="1" ht="30" customHeight="1" x14ac:dyDescent="0.5">
      <c r="A88" s="36"/>
      <c r="B88" s="37"/>
      <c r="C88" s="37" t="s">
        <v>21</v>
      </c>
      <c r="D88" s="38"/>
      <c r="E88" s="157"/>
      <c r="F88" s="164"/>
      <c r="G88" s="164"/>
      <c r="H88" s="164"/>
      <c r="I88" s="164"/>
      <c r="J88" s="164"/>
      <c r="K88" s="164"/>
      <c r="L88" s="164"/>
      <c r="M88" s="164"/>
      <c r="N88" s="164"/>
      <c r="O88" s="164"/>
      <c r="P88" s="164"/>
      <c r="Q88" s="164"/>
      <c r="R88" s="164"/>
      <c r="S88" s="164"/>
      <c r="T88" s="57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7"/>
      <c r="AL88" s="58"/>
      <c r="AM88" s="59"/>
      <c r="AN88" s="59"/>
      <c r="AO88" s="59"/>
      <c r="AP88" s="59"/>
      <c r="AQ88" s="59"/>
      <c r="AR88" s="59"/>
      <c r="AS88" s="60"/>
      <c r="AT88" s="59"/>
      <c r="AU88" s="59"/>
      <c r="AV88" s="59"/>
      <c r="AW88" s="59"/>
      <c r="AX88" s="59"/>
      <c r="AY88" s="59"/>
      <c r="AZ88" s="59"/>
      <c r="BA88" s="59"/>
      <c r="BB88" s="58"/>
      <c r="BC88" s="59"/>
      <c r="BD88" s="59"/>
      <c r="BE88" s="59"/>
      <c r="BF88" s="59"/>
      <c r="BG88" s="59"/>
      <c r="BH88" s="59"/>
      <c r="BI88" s="59"/>
      <c r="BJ88" s="57"/>
      <c r="BK88" s="172"/>
      <c r="BL88" s="173"/>
      <c r="BM88" s="173"/>
      <c r="BN88" s="173"/>
      <c r="BO88" s="173"/>
      <c r="BP88" s="174"/>
      <c r="BQ88" s="173"/>
      <c r="BR88" s="173"/>
      <c r="BS88" s="165"/>
      <c r="BT88" s="94">
        <v>21</v>
      </c>
      <c r="BU88" s="94">
        <v>13</v>
      </c>
      <c r="BV88" s="94"/>
      <c r="BW88" s="66"/>
      <c r="BX88" s="53"/>
      <c r="BY88" s="54">
        <f t="shared" si="138"/>
        <v>0</v>
      </c>
      <c r="BZ88" s="54">
        <f t="shared" si="139"/>
        <v>0</v>
      </c>
      <c r="CA88" s="54">
        <f t="shared" si="140"/>
        <v>0</v>
      </c>
      <c r="CB88" s="54">
        <f t="shared" si="141"/>
        <v>0</v>
      </c>
      <c r="CC88" s="54">
        <f t="shared" si="142"/>
        <v>0</v>
      </c>
      <c r="CD88" s="54">
        <f t="shared" si="143"/>
        <v>0</v>
      </c>
      <c r="CE88" s="54">
        <f t="shared" si="144"/>
        <v>0</v>
      </c>
      <c r="CF88" s="54">
        <f t="shared" si="145"/>
        <v>0</v>
      </c>
      <c r="CG88" s="54">
        <f t="shared" si="146"/>
        <v>0</v>
      </c>
      <c r="CH88" s="54">
        <f t="shared" si="147"/>
        <v>0</v>
      </c>
      <c r="CI88" s="54">
        <f t="shared" si="148"/>
        <v>0</v>
      </c>
      <c r="CJ88" s="54">
        <f t="shared" si="149"/>
        <v>0</v>
      </c>
      <c r="CK88" s="54">
        <f t="shared" si="150"/>
        <v>1</v>
      </c>
      <c r="CL88" s="54">
        <f t="shared" si="151"/>
        <v>0</v>
      </c>
      <c r="CM88" s="54">
        <f t="shared" si="152"/>
        <v>0</v>
      </c>
      <c r="CN88" s="54">
        <f t="shared" si="153"/>
        <v>0</v>
      </c>
      <c r="CO88" s="54">
        <f t="shared" si="154"/>
        <v>0</v>
      </c>
      <c r="CP88" s="54">
        <f t="shared" si="155"/>
        <v>0</v>
      </c>
      <c r="CQ88" s="54">
        <f t="shared" si="156"/>
        <v>0</v>
      </c>
      <c r="CR88" s="54">
        <f t="shared" si="157"/>
        <v>0</v>
      </c>
      <c r="CS88" s="54">
        <f t="shared" si="158"/>
        <v>1</v>
      </c>
      <c r="CT88" s="54">
        <f t="shared" si="159"/>
        <v>0</v>
      </c>
      <c r="CU88" s="54">
        <f t="shared" si="160"/>
        <v>0</v>
      </c>
      <c r="CV88" s="54">
        <f t="shared" si="161"/>
        <v>0</v>
      </c>
      <c r="CW88" s="54">
        <f t="shared" si="162"/>
        <v>0</v>
      </c>
      <c r="CX88" s="54">
        <f t="shared" si="163"/>
        <v>0</v>
      </c>
      <c r="CY88" s="54">
        <f t="shared" si="164"/>
        <v>0</v>
      </c>
      <c r="CZ88" s="54">
        <f t="shared" si="165"/>
        <v>0</v>
      </c>
      <c r="DA88" s="54">
        <f t="shared" si="166"/>
        <v>0</v>
      </c>
      <c r="DB88" s="54">
        <f t="shared" si="167"/>
        <v>0</v>
      </c>
      <c r="DC88" s="54">
        <f t="shared" si="168"/>
        <v>0</v>
      </c>
      <c r="DD88" s="54">
        <f t="shared" si="169"/>
        <v>0</v>
      </c>
      <c r="DE88" s="54">
        <f t="shared" si="170"/>
        <v>0</v>
      </c>
      <c r="DF88" s="54">
        <f t="shared" si="171"/>
        <v>0</v>
      </c>
      <c r="DG88" s="54">
        <f t="shared" si="172"/>
        <v>0</v>
      </c>
      <c r="DH88" s="54">
        <f t="shared" si="173"/>
        <v>0</v>
      </c>
      <c r="DI88" s="54">
        <f t="shared" si="174"/>
        <v>0</v>
      </c>
      <c r="DJ88" s="54">
        <f t="shared" si="175"/>
        <v>0</v>
      </c>
      <c r="DK88" s="54">
        <f t="shared" si="176"/>
        <v>0</v>
      </c>
      <c r="DL88" s="54">
        <f t="shared" si="177"/>
        <v>0</v>
      </c>
      <c r="DM88" s="54">
        <f t="shared" si="178"/>
        <v>0</v>
      </c>
      <c r="DN88" s="54">
        <f t="shared" si="179"/>
        <v>0</v>
      </c>
      <c r="DO88" s="54">
        <f t="shared" si="180"/>
        <v>0</v>
      </c>
      <c r="DP88" s="54">
        <f t="shared" si="181"/>
        <v>0</v>
      </c>
      <c r="DQ88" s="54">
        <f t="shared" si="182"/>
        <v>0</v>
      </c>
      <c r="DR88" s="54">
        <f t="shared" si="183"/>
        <v>0</v>
      </c>
      <c r="DS88" s="54">
        <f t="shared" si="184"/>
        <v>0</v>
      </c>
      <c r="DT88" s="54">
        <f t="shared" si="185"/>
        <v>0</v>
      </c>
      <c r="DU88" s="54">
        <f t="shared" si="186"/>
        <v>0</v>
      </c>
      <c r="DV88" s="54">
        <f t="shared" si="187"/>
        <v>0</v>
      </c>
      <c r="DW88" s="54">
        <f t="shared" si="188"/>
        <v>0</v>
      </c>
      <c r="DX88" s="54">
        <f t="shared" si="189"/>
        <v>0</v>
      </c>
      <c r="DY88" s="54">
        <f t="shared" si="190"/>
        <v>0</v>
      </c>
      <c r="DZ88" s="54">
        <f t="shared" si="191"/>
        <v>0</v>
      </c>
      <c r="EA88" s="54">
        <f t="shared" si="192"/>
        <v>0</v>
      </c>
      <c r="EB88" s="54">
        <f t="shared" si="193"/>
        <v>0</v>
      </c>
      <c r="EC88" s="54">
        <f t="shared" si="194"/>
        <v>0</v>
      </c>
      <c r="ED88" s="54">
        <f t="shared" si="195"/>
        <v>0</v>
      </c>
      <c r="EE88" s="54">
        <f t="shared" si="196"/>
        <v>0</v>
      </c>
      <c r="EF88" s="54">
        <f t="shared" si="197"/>
        <v>0</v>
      </c>
      <c r="EG88" s="54">
        <f t="shared" si="198"/>
        <v>0</v>
      </c>
      <c r="EH88" s="54">
        <f t="shared" si="199"/>
        <v>0</v>
      </c>
      <c r="EI88" s="54">
        <f t="shared" si="200"/>
        <v>0</v>
      </c>
      <c r="EJ88" s="54">
        <f t="shared" si="201"/>
        <v>0</v>
      </c>
      <c r="EK88" s="54">
        <f t="shared" si="202"/>
        <v>0</v>
      </c>
      <c r="EL88" s="54">
        <f t="shared" si="203"/>
        <v>0</v>
      </c>
      <c r="EM88" s="54">
        <f t="shared" si="204"/>
        <v>0</v>
      </c>
      <c r="EN88" s="54">
        <f t="shared" si="205"/>
        <v>0</v>
      </c>
      <c r="EO88" s="54">
        <f t="shared" si="205"/>
        <v>0</v>
      </c>
      <c r="EP88" s="187"/>
      <c r="EQ88" s="187"/>
      <c r="ER88" s="187"/>
      <c r="ES88" s="187"/>
      <c r="ET88" s="187"/>
      <c r="EU88" s="187"/>
      <c r="EV88" s="187"/>
      <c r="EW88" s="187"/>
      <c r="EX88" s="187"/>
      <c r="EY88" s="187"/>
      <c r="EZ88" s="187"/>
      <c r="FA88" s="187"/>
      <c r="FB88" s="187"/>
      <c r="FC88" s="187"/>
      <c r="FD88" s="187"/>
      <c r="FE88" s="187"/>
      <c r="FF88" s="187"/>
      <c r="FG88" s="187"/>
      <c r="FH88" s="187"/>
      <c r="FI88" s="187"/>
      <c r="FJ88" s="187"/>
    </row>
    <row r="89" spans="1:166" s="93" customFormat="1" ht="30" customHeight="1" x14ac:dyDescent="0.5">
      <c r="A89" s="36" t="s">
        <v>32</v>
      </c>
      <c r="B89" s="37">
        <v>46226</v>
      </c>
      <c r="C89" s="37" t="s">
        <v>19</v>
      </c>
      <c r="D89" s="38"/>
      <c r="E89" s="157"/>
      <c r="F89" s="164"/>
      <c r="G89" s="164"/>
      <c r="H89" s="164"/>
      <c r="I89" s="164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57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7"/>
      <c r="AL89" s="58"/>
      <c r="AM89" s="59"/>
      <c r="AN89" s="59"/>
      <c r="AO89" s="59"/>
      <c r="AP89" s="59"/>
      <c r="AQ89" s="59"/>
      <c r="AR89" s="59"/>
      <c r="AS89" s="60"/>
      <c r="AT89" s="59"/>
      <c r="AU89" s="59"/>
      <c r="AV89" s="59"/>
      <c r="AW89" s="59"/>
      <c r="AX89" s="59"/>
      <c r="AY89" s="59"/>
      <c r="AZ89" s="59"/>
      <c r="BA89" s="59"/>
      <c r="BB89" s="58"/>
      <c r="BC89" s="59"/>
      <c r="BD89" s="59"/>
      <c r="BE89" s="59"/>
      <c r="BF89" s="59"/>
      <c r="BG89" s="59"/>
      <c r="BH89" s="59"/>
      <c r="BI89" s="59"/>
      <c r="BJ89" s="57"/>
      <c r="BK89" s="172"/>
      <c r="BL89" s="173"/>
      <c r="BM89" s="173"/>
      <c r="BN89" s="173"/>
      <c r="BO89" s="173"/>
      <c r="BP89" s="174"/>
      <c r="BQ89" s="173"/>
      <c r="BR89" s="173"/>
      <c r="BS89" s="165"/>
      <c r="BT89" s="94">
        <v>21</v>
      </c>
      <c r="BU89" s="94">
        <v>13</v>
      </c>
      <c r="BV89" s="94"/>
      <c r="BW89" s="66"/>
      <c r="BX89" s="53"/>
      <c r="BY89" s="54">
        <f t="shared" si="138"/>
        <v>0</v>
      </c>
      <c r="BZ89" s="54">
        <f t="shared" si="139"/>
        <v>0</v>
      </c>
      <c r="CA89" s="54">
        <f t="shared" si="140"/>
        <v>0</v>
      </c>
      <c r="CB89" s="54">
        <f t="shared" si="141"/>
        <v>0</v>
      </c>
      <c r="CC89" s="54">
        <f t="shared" si="142"/>
        <v>0</v>
      </c>
      <c r="CD89" s="54">
        <f t="shared" si="143"/>
        <v>0</v>
      </c>
      <c r="CE89" s="54">
        <f t="shared" si="144"/>
        <v>0</v>
      </c>
      <c r="CF89" s="54">
        <f t="shared" si="145"/>
        <v>0</v>
      </c>
      <c r="CG89" s="54">
        <f t="shared" si="146"/>
        <v>0</v>
      </c>
      <c r="CH89" s="54">
        <f t="shared" si="147"/>
        <v>0</v>
      </c>
      <c r="CI89" s="54">
        <f t="shared" si="148"/>
        <v>0</v>
      </c>
      <c r="CJ89" s="54">
        <f t="shared" si="149"/>
        <v>0</v>
      </c>
      <c r="CK89" s="54">
        <f t="shared" si="150"/>
        <v>1</v>
      </c>
      <c r="CL89" s="54">
        <f t="shared" si="151"/>
        <v>0</v>
      </c>
      <c r="CM89" s="54">
        <f t="shared" si="152"/>
        <v>0</v>
      </c>
      <c r="CN89" s="54">
        <f t="shared" si="153"/>
        <v>0</v>
      </c>
      <c r="CO89" s="54">
        <f t="shared" si="154"/>
        <v>0</v>
      </c>
      <c r="CP89" s="54">
        <f t="shared" si="155"/>
        <v>0</v>
      </c>
      <c r="CQ89" s="54">
        <f t="shared" si="156"/>
        <v>0</v>
      </c>
      <c r="CR89" s="54">
        <f t="shared" si="157"/>
        <v>0</v>
      </c>
      <c r="CS89" s="54">
        <f t="shared" si="158"/>
        <v>1</v>
      </c>
      <c r="CT89" s="54">
        <f t="shared" si="159"/>
        <v>0</v>
      </c>
      <c r="CU89" s="54">
        <f t="shared" si="160"/>
        <v>0</v>
      </c>
      <c r="CV89" s="54">
        <f t="shared" si="161"/>
        <v>0</v>
      </c>
      <c r="CW89" s="54">
        <f t="shared" si="162"/>
        <v>0</v>
      </c>
      <c r="CX89" s="54">
        <f t="shared" si="163"/>
        <v>0</v>
      </c>
      <c r="CY89" s="54">
        <f t="shared" si="164"/>
        <v>0</v>
      </c>
      <c r="CZ89" s="54">
        <f t="shared" si="165"/>
        <v>0</v>
      </c>
      <c r="DA89" s="54">
        <f t="shared" si="166"/>
        <v>0</v>
      </c>
      <c r="DB89" s="54">
        <f t="shared" si="167"/>
        <v>0</v>
      </c>
      <c r="DC89" s="54">
        <f t="shared" si="168"/>
        <v>0</v>
      </c>
      <c r="DD89" s="54">
        <f t="shared" si="169"/>
        <v>0</v>
      </c>
      <c r="DE89" s="54">
        <f t="shared" si="170"/>
        <v>0</v>
      </c>
      <c r="DF89" s="54">
        <f t="shared" si="171"/>
        <v>0</v>
      </c>
      <c r="DG89" s="54">
        <f t="shared" si="172"/>
        <v>0</v>
      </c>
      <c r="DH89" s="54">
        <f t="shared" si="173"/>
        <v>0</v>
      </c>
      <c r="DI89" s="54">
        <f t="shared" si="174"/>
        <v>0</v>
      </c>
      <c r="DJ89" s="54">
        <f t="shared" si="175"/>
        <v>0</v>
      </c>
      <c r="DK89" s="54">
        <f t="shared" si="176"/>
        <v>0</v>
      </c>
      <c r="DL89" s="54">
        <f t="shared" si="177"/>
        <v>0</v>
      </c>
      <c r="DM89" s="54">
        <f t="shared" si="178"/>
        <v>0</v>
      </c>
      <c r="DN89" s="54">
        <f t="shared" si="179"/>
        <v>0</v>
      </c>
      <c r="DO89" s="54">
        <f t="shared" si="180"/>
        <v>0</v>
      </c>
      <c r="DP89" s="54">
        <f t="shared" si="181"/>
        <v>0</v>
      </c>
      <c r="DQ89" s="54">
        <f t="shared" si="182"/>
        <v>0</v>
      </c>
      <c r="DR89" s="54">
        <f t="shared" si="183"/>
        <v>0</v>
      </c>
      <c r="DS89" s="54">
        <f t="shared" si="184"/>
        <v>0</v>
      </c>
      <c r="DT89" s="54">
        <f t="shared" si="185"/>
        <v>0</v>
      </c>
      <c r="DU89" s="54">
        <f t="shared" si="186"/>
        <v>0</v>
      </c>
      <c r="DV89" s="54">
        <f t="shared" si="187"/>
        <v>0</v>
      </c>
      <c r="DW89" s="54">
        <f t="shared" si="188"/>
        <v>0</v>
      </c>
      <c r="DX89" s="54">
        <f t="shared" si="189"/>
        <v>0</v>
      </c>
      <c r="DY89" s="54">
        <f t="shared" si="190"/>
        <v>0</v>
      </c>
      <c r="DZ89" s="54">
        <f t="shared" si="191"/>
        <v>0</v>
      </c>
      <c r="EA89" s="54">
        <f t="shared" si="192"/>
        <v>0</v>
      </c>
      <c r="EB89" s="54">
        <f t="shared" si="193"/>
        <v>0</v>
      </c>
      <c r="EC89" s="54">
        <f t="shared" si="194"/>
        <v>0</v>
      </c>
      <c r="ED89" s="54">
        <f t="shared" si="195"/>
        <v>0</v>
      </c>
      <c r="EE89" s="54">
        <f t="shared" si="196"/>
        <v>0</v>
      </c>
      <c r="EF89" s="54">
        <f t="shared" si="197"/>
        <v>0</v>
      </c>
      <c r="EG89" s="54">
        <f t="shared" si="198"/>
        <v>0</v>
      </c>
      <c r="EH89" s="54">
        <f t="shared" si="199"/>
        <v>0</v>
      </c>
      <c r="EI89" s="54">
        <f t="shared" si="200"/>
        <v>0</v>
      </c>
      <c r="EJ89" s="54">
        <f t="shared" si="201"/>
        <v>0</v>
      </c>
      <c r="EK89" s="54">
        <f t="shared" si="202"/>
        <v>0</v>
      </c>
      <c r="EL89" s="54">
        <f t="shared" si="203"/>
        <v>0</v>
      </c>
      <c r="EM89" s="54">
        <f t="shared" si="204"/>
        <v>0</v>
      </c>
      <c r="EN89" s="54">
        <f t="shared" si="205"/>
        <v>0</v>
      </c>
      <c r="EO89" s="54">
        <f t="shared" si="205"/>
        <v>0</v>
      </c>
      <c r="EP89" s="195"/>
      <c r="EQ89" s="195"/>
      <c r="ER89" s="195"/>
      <c r="ES89" s="195"/>
      <c r="ET89" s="195"/>
      <c r="EU89" s="195"/>
      <c r="EV89" s="195"/>
      <c r="EW89" s="195"/>
      <c r="EX89" s="195"/>
      <c r="EY89" s="195"/>
      <c r="EZ89" s="195"/>
      <c r="FA89" s="195"/>
      <c r="FB89" s="195"/>
      <c r="FC89" s="195"/>
      <c r="FD89" s="195"/>
      <c r="FE89" s="195"/>
      <c r="FF89" s="195"/>
      <c r="FG89" s="195"/>
      <c r="FH89" s="195"/>
      <c r="FI89" s="195"/>
      <c r="FJ89" s="195"/>
    </row>
    <row r="90" spans="1:166" s="93" customFormat="1" ht="30" customHeight="1" x14ac:dyDescent="0.5">
      <c r="A90" s="36"/>
      <c r="B90" s="37"/>
      <c r="C90" s="37" t="s">
        <v>21</v>
      </c>
      <c r="D90" s="38"/>
      <c r="E90" s="157"/>
      <c r="F90" s="164"/>
      <c r="G90" s="164"/>
      <c r="H90" s="164"/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4"/>
      <c r="T90" s="57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7"/>
      <c r="AL90" s="58"/>
      <c r="AM90" s="59"/>
      <c r="AN90" s="59"/>
      <c r="AO90" s="59"/>
      <c r="AP90" s="59"/>
      <c r="AQ90" s="59"/>
      <c r="AR90" s="59"/>
      <c r="AS90" s="60"/>
      <c r="AT90" s="59"/>
      <c r="AU90" s="59"/>
      <c r="AV90" s="59"/>
      <c r="AW90" s="59"/>
      <c r="AX90" s="59"/>
      <c r="AY90" s="59"/>
      <c r="AZ90" s="59"/>
      <c r="BA90" s="59"/>
      <c r="BB90" s="58"/>
      <c r="BC90" s="59"/>
      <c r="BD90" s="59"/>
      <c r="BE90" s="59"/>
      <c r="BF90" s="59"/>
      <c r="BG90" s="59"/>
      <c r="BH90" s="59"/>
      <c r="BI90" s="59"/>
      <c r="BJ90" s="57"/>
      <c r="BK90" s="172"/>
      <c r="BL90" s="173"/>
      <c r="BM90" s="173"/>
      <c r="BN90" s="173"/>
      <c r="BO90" s="173"/>
      <c r="BP90" s="174"/>
      <c r="BQ90" s="173"/>
      <c r="BR90" s="173"/>
      <c r="BS90" s="165"/>
      <c r="BT90" s="94"/>
      <c r="BU90" s="94"/>
      <c r="BV90" s="94"/>
      <c r="BW90" s="66"/>
      <c r="BX90" s="53"/>
      <c r="BY90" s="54">
        <f t="shared" si="138"/>
        <v>0</v>
      </c>
      <c r="BZ90" s="54">
        <f t="shared" si="139"/>
        <v>0</v>
      </c>
      <c r="CA90" s="54">
        <f t="shared" si="140"/>
        <v>0</v>
      </c>
      <c r="CB90" s="54">
        <f t="shared" si="141"/>
        <v>0</v>
      </c>
      <c r="CC90" s="54">
        <f t="shared" si="142"/>
        <v>0</v>
      </c>
      <c r="CD90" s="54">
        <f t="shared" si="143"/>
        <v>0</v>
      </c>
      <c r="CE90" s="54">
        <f t="shared" si="144"/>
        <v>0</v>
      </c>
      <c r="CF90" s="54">
        <f t="shared" si="145"/>
        <v>0</v>
      </c>
      <c r="CG90" s="54">
        <f t="shared" si="146"/>
        <v>0</v>
      </c>
      <c r="CH90" s="54">
        <f t="shared" si="147"/>
        <v>0</v>
      </c>
      <c r="CI90" s="54">
        <f t="shared" si="148"/>
        <v>0</v>
      </c>
      <c r="CJ90" s="54">
        <f t="shared" si="149"/>
        <v>0</v>
      </c>
      <c r="CK90" s="54">
        <f t="shared" si="150"/>
        <v>0</v>
      </c>
      <c r="CL90" s="54">
        <f t="shared" si="151"/>
        <v>0</v>
      </c>
      <c r="CM90" s="54">
        <f t="shared" si="152"/>
        <v>0</v>
      </c>
      <c r="CN90" s="54">
        <f t="shared" si="153"/>
        <v>0</v>
      </c>
      <c r="CO90" s="54">
        <f t="shared" si="154"/>
        <v>0</v>
      </c>
      <c r="CP90" s="54">
        <f t="shared" si="155"/>
        <v>0</v>
      </c>
      <c r="CQ90" s="54">
        <f t="shared" si="156"/>
        <v>0</v>
      </c>
      <c r="CR90" s="54">
        <f t="shared" si="157"/>
        <v>0</v>
      </c>
      <c r="CS90" s="54">
        <f t="shared" si="158"/>
        <v>0</v>
      </c>
      <c r="CT90" s="54">
        <f t="shared" si="159"/>
        <v>0</v>
      </c>
      <c r="CU90" s="54">
        <f t="shared" si="160"/>
        <v>0</v>
      </c>
      <c r="CV90" s="54">
        <f t="shared" si="161"/>
        <v>0</v>
      </c>
      <c r="CW90" s="54">
        <f t="shared" si="162"/>
        <v>0</v>
      </c>
      <c r="CX90" s="54">
        <f t="shared" si="163"/>
        <v>0</v>
      </c>
      <c r="CY90" s="54">
        <f t="shared" si="164"/>
        <v>0</v>
      </c>
      <c r="CZ90" s="54">
        <f t="shared" si="165"/>
        <v>0</v>
      </c>
      <c r="DA90" s="54">
        <f t="shared" si="166"/>
        <v>0</v>
      </c>
      <c r="DB90" s="54">
        <f t="shared" si="167"/>
        <v>0</v>
      </c>
      <c r="DC90" s="54">
        <f t="shared" si="168"/>
        <v>0</v>
      </c>
      <c r="DD90" s="54">
        <f t="shared" si="169"/>
        <v>0</v>
      </c>
      <c r="DE90" s="54">
        <f t="shared" si="170"/>
        <v>0</v>
      </c>
      <c r="DF90" s="54">
        <f t="shared" si="171"/>
        <v>0</v>
      </c>
      <c r="DG90" s="54">
        <f t="shared" si="172"/>
        <v>0</v>
      </c>
      <c r="DH90" s="54">
        <f t="shared" si="173"/>
        <v>0</v>
      </c>
      <c r="DI90" s="54">
        <f t="shared" si="174"/>
        <v>0</v>
      </c>
      <c r="DJ90" s="54">
        <f t="shared" si="175"/>
        <v>0</v>
      </c>
      <c r="DK90" s="54">
        <f t="shared" si="176"/>
        <v>0</v>
      </c>
      <c r="DL90" s="54">
        <f t="shared" si="177"/>
        <v>0</v>
      </c>
      <c r="DM90" s="54">
        <f t="shared" si="178"/>
        <v>0</v>
      </c>
      <c r="DN90" s="54">
        <f t="shared" si="179"/>
        <v>0</v>
      </c>
      <c r="DO90" s="54">
        <f t="shared" si="180"/>
        <v>0</v>
      </c>
      <c r="DP90" s="54">
        <f t="shared" si="181"/>
        <v>0</v>
      </c>
      <c r="DQ90" s="54">
        <f t="shared" si="182"/>
        <v>0</v>
      </c>
      <c r="DR90" s="54">
        <f t="shared" si="183"/>
        <v>0</v>
      </c>
      <c r="DS90" s="54">
        <f t="shared" si="184"/>
        <v>0</v>
      </c>
      <c r="DT90" s="54">
        <f t="shared" si="185"/>
        <v>0</v>
      </c>
      <c r="DU90" s="54">
        <f t="shared" si="186"/>
        <v>0</v>
      </c>
      <c r="DV90" s="54">
        <f t="shared" si="187"/>
        <v>0</v>
      </c>
      <c r="DW90" s="54">
        <f t="shared" si="188"/>
        <v>0</v>
      </c>
      <c r="DX90" s="54">
        <f t="shared" si="189"/>
        <v>0</v>
      </c>
      <c r="DY90" s="54">
        <f t="shared" si="190"/>
        <v>0</v>
      </c>
      <c r="DZ90" s="54">
        <f t="shared" si="191"/>
        <v>0</v>
      </c>
      <c r="EA90" s="54">
        <f t="shared" si="192"/>
        <v>0</v>
      </c>
      <c r="EB90" s="54">
        <f t="shared" si="193"/>
        <v>0</v>
      </c>
      <c r="EC90" s="54">
        <f t="shared" si="194"/>
        <v>0</v>
      </c>
      <c r="ED90" s="54">
        <f t="shared" si="195"/>
        <v>0</v>
      </c>
      <c r="EE90" s="54">
        <f t="shared" si="196"/>
        <v>0</v>
      </c>
      <c r="EF90" s="54">
        <f t="shared" si="197"/>
        <v>0</v>
      </c>
      <c r="EG90" s="54">
        <f t="shared" si="198"/>
        <v>0</v>
      </c>
      <c r="EH90" s="54">
        <f t="shared" si="199"/>
        <v>0</v>
      </c>
      <c r="EI90" s="54">
        <f t="shared" si="200"/>
        <v>0</v>
      </c>
      <c r="EJ90" s="54">
        <f t="shared" si="201"/>
        <v>0</v>
      </c>
      <c r="EK90" s="54">
        <f t="shared" si="202"/>
        <v>0</v>
      </c>
      <c r="EL90" s="54">
        <f t="shared" si="203"/>
        <v>0</v>
      </c>
      <c r="EM90" s="54">
        <f t="shared" si="204"/>
        <v>0</v>
      </c>
      <c r="EN90" s="54">
        <f t="shared" si="205"/>
        <v>0</v>
      </c>
      <c r="EO90" s="54">
        <f t="shared" si="205"/>
        <v>0</v>
      </c>
      <c r="EP90" s="195"/>
      <c r="EQ90" s="195"/>
      <c r="ER90" s="195"/>
      <c r="ES90" s="195"/>
      <c r="ET90" s="195"/>
      <c r="EU90" s="195"/>
      <c r="EV90" s="195"/>
      <c r="EW90" s="195"/>
      <c r="EX90" s="195"/>
      <c r="EY90" s="195"/>
      <c r="EZ90" s="195"/>
      <c r="FA90" s="195"/>
      <c r="FB90" s="195"/>
      <c r="FC90" s="195"/>
      <c r="FD90" s="195"/>
      <c r="FE90" s="195"/>
      <c r="FF90" s="195"/>
      <c r="FG90" s="195"/>
      <c r="FH90" s="195"/>
      <c r="FI90" s="195"/>
      <c r="FJ90" s="195"/>
    </row>
    <row r="91" spans="1:166" s="195" customFormat="1" ht="30" customHeight="1" x14ac:dyDescent="0.5">
      <c r="A91" s="36" t="s">
        <v>28</v>
      </c>
      <c r="B91" s="37">
        <v>46227</v>
      </c>
      <c r="C91" s="37" t="s">
        <v>19</v>
      </c>
      <c r="D91" s="38"/>
      <c r="E91" s="157"/>
      <c r="F91" s="164"/>
      <c r="G91" s="164"/>
      <c r="H91" s="164"/>
      <c r="I91" s="164"/>
      <c r="J91" s="164"/>
      <c r="K91" s="164"/>
      <c r="L91" s="164"/>
      <c r="M91" s="164"/>
      <c r="N91" s="164"/>
      <c r="O91" s="164"/>
      <c r="P91" s="164"/>
      <c r="Q91" s="164"/>
      <c r="R91" s="164"/>
      <c r="S91" s="164"/>
      <c r="T91" s="57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7"/>
      <c r="AL91" s="58"/>
      <c r="AM91" s="59"/>
      <c r="AN91" s="59"/>
      <c r="AO91" s="59"/>
      <c r="AP91" s="59"/>
      <c r="AQ91" s="59"/>
      <c r="AR91" s="59"/>
      <c r="AS91" s="60"/>
      <c r="AT91" s="59"/>
      <c r="AU91" s="59"/>
      <c r="AV91" s="59"/>
      <c r="AW91" s="59"/>
      <c r="AX91" s="59"/>
      <c r="AY91" s="59"/>
      <c r="AZ91" s="59"/>
      <c r="BA91" s="59"/>
      <c r="BB91" s="58"/>
      <c r="BC91" s="59"/>
      <c r="BD91" s="59"/>
      <c r="BE91" s="59"/>
      <c r="BF91" s="59"/>
      <c r="BG91" s="59"/>
      <c r="BH91" s="59"/>
      <c r="BI91" s="59"/>
      <c r="BJ91" s="57"/>
      <c r="BK91" s="172"/>
      <c r="BL91" s="173"/>
      <c r="BM91" s="173"/>
      <c r="BN91" s="173"/>
      <c r="BO91" s="173"/>
      <c r="BP91" s="174"/>
      <c r="BQ91" s="173"/>
      <c r="BR91" s="173"/>
      <c r="BS91" s="165"/>
      <c r="BT91" s="94">
        <v>15</v>
      </c>
      <c r="BU91" s="94">
        <v>20</v>
      </c>
      <c r="BV91" s="94"/>
      <c r="BW91" s="66"/>
      <c r="BX91" s="53"/>
      <c r="BY91" s="54">
        <f t="shared" si="138"/>
        <v>0</v>
      </c>
      <c r="BZ91" s="54">
        <f t="shared" si="139"/>
        <v>0</v>
      </c>
      <c r="CA91" s="54">
        <f t="shared" si="140"/>
        <v>0</v>
      </c>
      <c r="CB91" s="54">
        <f t="shared" si="141"/>
        <v>0</v>
      </c>
      <c r="CC91" s="54">
        <f t="shared" si="142"/>
        <v>0</v>
      </c>
      <c r="CD91" s="54">
        <f t="shared" si="143"/>
        <v>0</v>
      </c>
      <c r="CE91" s="54">
        <f t="shared" si="144"/>
        <v>0</v>
      </c>
      <c r="CF91" s="54">
        <f t="shared" si="145"/>
        <v>0</v>
      </c>
      <c r="CG91" s="54">
        <f t="shared" si="146"/>
        <v>0</v>
      </c>
      <c r="CH91" s="54">
        <f t="shared" si="147"/>
        <v>0</v>
      </c>
      <c r="CI91" s="54">
        <f t="shared" si="148"/>
        <v>0</v>
      </c>
      <c r="CJ91" s="54">
        <f t="shared" si="149"/>
        <v>0</v>
      </c>
      <c r="CK91" s="54">
        <f t="shared" si="150"/>
        <v>0</v>
      </c>
      <c r="CL91" s="54">
        <f t="shared" si="151"/>
        <v>0</v>
      </c>
      <c r="CM91" s="54">
        <f t="shared" si="152"/>
        <v>1</v>
      </c>
      <c r="CN91" s="54">
        <f t="shared" si="153"/>
        <v>0</v>
      </c>
      <c r="CO91" s="54">
        <f t="shared" si="154"/>
        <v>0</v>
      </c>
      <c r="CP91" s="54">
        <f t="shared" si="155"/>
        <v>0</v>
      </c>
      <c r="CQ91" s="54">
        <f t="shared" si="156"/>
        <v>0</v>
      </c>
      <c r="CR91" s="54">
        <f t="shared" si="157"/>
        <v>1</v>
      </c>
      <c r="CS91" s="54">
        <f t="shared" si="158"/>
        <v>0</v>
      </c>
      <c r="CT91" s="54">
        <f t="shared" si="159"/>
        <v>0</v>
      </c>
      <c r="CU91" s="54">
        <f t="shared" si="160"/>
        <v>0</v>
      </c>
      <c r="CV91" s="54">
        <f t="shared" si="161"/>
        <v>0</v>
      </c>
      <c r="CW91" s="54">
        <f t="shared" si="162"/>
        <v>0</v>
      </c>
      <c r="CX91" s="54">
        <f t="shared" si="163"/>
        <v>0</v>
      </c>
      <c r="CY91" s="54">
        <f t="shared" si="164"/>
        <v>0</v>
      </c>
      <c r="CZ91" s="54">
        <f t="shared" si="165"/>
        <v>0</v>
      </c>
      <c r="DA91" s="54">
        <f t="shared" si="166"/>
        <v>0</v>
      </c>
      <c r="DB91" s="54">
        <f t="shared" si="167"/>
        <v>0</v>
      </c>
      <c r="DC91" s="54">
        <f t="shared" si="168"/>
        <v>0</v>
      </c>
      <c r="DD91" s="54">
        <f t="shared" si="169"/>
        <v>0</v>
      </c>
      <c r="DE91" s="54">
        <f t="shared" si="170"/>
        <v>0</v>
      </c>
      <c r="DF91" s="54">
        <f t="shared" si="171"/>
        <v>0</v>
      </c>
      <c r="DG91" s="54">
        <f t="shared" si="172"/>
        <v>0</v>
      </c>
      <c r="DH91" s="54">
        <f t="shared" si="173"/>
        <v>0</v>
      </c>
      <c r="DI91" s="54">
        <f t="shared" si="174"/>
        <v>0</v>
      </c>
      <c r="DJ91" s="54">
        <f t="shared" si="175"/>
        <v>0</v>
      </c>
      <c r="DK91" s="54">
        <f t="shared" si="176"/>
        <v>0</v>
      </c>
      <c r="DL91" s="54">
        <f t="shared" si="177"/>
        <v>0</v>
      </c>
      <c r="DM91" s="54">
        <f t="shared" si="178"/>
        <v>0</v>
      </c>
      <c r="DN91" s="54">
        <f t="shared" si="179"/>
        <v>0</v>
      </c>
      <c r="DO91" s="54">
        <f t="shared" si="180"/>
        <v>0</v>
      </c>
      <c r="DP91" s="54">
        <f t="shared" si="181"/>
        <v>0</v>
      </c>
      <c r="DQ91" s="54">
        <f t="shared" si="182"/>
        <v>0</v>
      </c>
      <c r="DR91" s="54">
        <f t="shared" si="183"/>
        <v>0</v>
      </c>
      <c r="DS91" s="54">
        <f t="shared" si="184"/>
        <v>0</v>
      </c>
      <c r="DT91" s="54">
        <f t="shared" si="185"/>
        <v>0</v>
      </c>
      <c r="DU91" s="54">
        <f t="shared" si="186"/>
        <v>0</v>
      </c>
      <c r="DV91" s="54">
        <f t="shared" si="187"/>
        <v>0</v>
      </c>
      <c r="DW91" s="54">
        <f t="shared" si="188"/>
        <v>0</v>
      </c>
      <c r="DX91" s="54">
        <f t="shared" si="189"/>
        <v>0</v>
      </c>
      <c r="DY91" s="54">
        <f t="shared" si="190"/>
        <v>0</v>
      </c>
      <c r="DZ91" s="54">
        <f t="shared" si="191"/>
        <v>0</v>
      </c>
      <c r="EA91" s="54">
        <f t="shared" si="192"/>
        <v>0</v>
      </c>
      <c r="EB91" s="54">
        <f t="shared" si="193"/>
        <v>0</v>
      </c>
      <c r="EC91" s="54">
        <f t="shared" si="194"/>
        <v>0</v>
      </c>
      <c r="ED91" s="54">
        <f t="shared" si="195"/>
        <v>0</v>
      </c>
      <c r="EE91" s="54">
        <f t="shared" si="196"/>
        <v>0</v>
      </c>
      <c r="EF91" s="54">
        <f t="shared" si="197"/>
        <v>0</v>
      </c>
      <c r="EG91" s="54">
        <f t="shared" si="198"/>
        <v>0</v>
      </c>
      <c r="EH91" s="54">
        <f t="shared" si="199"/>
        <v>0</v>
      </c>
      <c r="EI91" s="54">
        <f t="shared" si="200"/>
        <v>0</v>
      </c>
      <c r="EJ91" s="54">
        <f t="shared" si="201"/>
        <v>0</v>
      </c>
      <c r="EK91" s="54">
        <f t="shared" si="202"/>
        <v>0</v>
      </c>
      <c r="EL91" s="54">
        <f t="shared" si="203"/>
        <v>0</v>
      </c>
      <c r="EM91" s="54">
        <f t="shared" si="204"/>
        <v>0</v>
      </c>
      <c r="EN91" s="54">
        <f t="shared" si="205"/>
        <v>0</v>
      </c>
      <c r="EO91" s="54">
        <f t="shared" si="205"/>
        <v>0</v>
      </c>
    </row>
    <row r="92" spans="1:166" s="195" customFormat="1" ht="30" customHeight="1" x14ac:dyDescent="0.5">
      <c r="A92" s="36"/>
      <c r="B92" s="119"/>
      <c r="C92" s="37" t="s">
        <v>21</v>
      </c>
      <c r="D92" s="38"/>
      <c r="E92" s="157"/>
      <c r="F92" s="164"/>
      <c r="G92" s="164"/>
      <c r="H92" s="164"/>
      <c r="I92" s="164"/>
      <c r="J92" s="164"/>
      <c r="K92" s="164"/>
      <c r="L92" s="164"/>
      <c r="M92" s="164"/>
      <c r="N92" s="164"/>
      <c r="O92" s="164"/>
      <c r="P92" s="164"/>
      <c r="Q92" s="164"/>
      <c r="R92" s="164"/>
      <c r="S92" s="164"/>
      <c r="T92" s="57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7"/>
      <c r="AL92" s="58"/>
      <c r="AM92" s="59"/>
      <c r="AN92" s="59"/>
      <c r="AO92" s="59"/>
      <c r="AP92" s="59"/>
      <c r="AQ92" s="59"/>
      <c r="AR92" s="59"/>
      <c r="AS92" s="60"/>
      <c r="AT92" s="59"/>
      <c r="AU92" s="59"/>
      <c r="AV92" s="59"/>
      <c r="AW92" s="59"/>
      <c r="AX92" s="59"/>
      <c r="AY92" s="59"/>
      <c r="AZ92" s="59"/>
      <c r="BA92" s="59"/>
      <c r="BB92" s="58"/>
      <c r="BC92" s="59"/>
      <c r="BD92" s="59"/>
      <c r="BE92" s="59"/>
      <c r="BF92" s="59"/>
      <c r="BG92" s="59"/>
      <c r="BH92" s="59"/>
      <c r="BI92" s="59"/>
      <c r="BJ92" s="57"/>
      <c r="BK92" s="172"/>
      <c r="BL92" s="173"/>
      <c r="BM92" s="173"/>
      <c r="BN92" s="173"/>
      <c r="BO92" s="173"/>
      <c r="BP92" s="174"/>
      <c r="BQ92" s="173"/>
      <c r="BR92" s="173"/>
      <c r="BS92" s="165"/>
      <c r="BT92" s="94">
        <v>15</v>
      </c>
      <c r="BU92" s="94">
        <v>20</v>
      </c>
      <c r="BV92" s="94"/>
      <c r="BW92" s="66"/>
      <c r="BX92" s="53"/>
      <c r="BY92" s="54">
        <f t="shared" si="138"/>
        <v>0</v>
      </c>
      <c r="BZ92" s="54">
        <f t="shared" si="139"/>
        <v>0</v>
      </c>
      <c r="CA92" s="54">
        <f t="shared" si="140"/>
        <v>0</v>
      </c>
      <c r="CB92" s="54">
        <f t="shared" si="141"/>
        <v>0</v>
      </c>
      <c r="CC92" s="54">
        <f t="shared" si="142"/>
        <v>0</v>
      </c>
      <c r="CD92" s="54">
        <f t="shared" si="143"/>
        <v>0</v>
      </c>
      <c r="CE92" s="54">
        <f t="shared" si="144"/>
        <v>0</v>
      </c>
      <c r="CF92" s="54">
        <f t="shared" si="145"/>
        <v>0</v>
      </c>
      <c r="CG92" s="54">
        <f t="shared" si="146"/>
        <v>0</v>
      </c>
      <c r="CH92" s="54">
        <f t="shared" si="147"/>
        <v>0</v>
      </c>
      <c r="CI92" s="54">
        <f t="shared" si="148"/>
        <v>0</v>
      </c>
      <c r="CJ92" s="54">
        <f t="shared" si="149"/>
        <v>0</v>
      </c>
      <c r="CK92" s="54">
        <f t="shared" si="150"/>
        <v>0</v>
      </c>
      <c r="CL92" s="54">
        <f t="shared" si="151"/>
        <v>0</v>
      </c>
      <c r="CM92" s="54">
        <f t="shared" si="152"/>
        <v>1</v>
      </c>
      <c r="CN92" s="54">
        <f t="shared" si="153"/>
        <v>0</v>
      </c>
      <c r="CO92" s="54">
        <f t="shared" si="154"/>
        <v>0</v>
      </c>
      <c r="CP92" s="54">
        <f t="shared" si="155"/>
        <v>0</v>
      </c>
      <c r="CQ92" s="54">
        <f t="shared" si="156"/>
        <v>0</v>
      </c>
      <c r="CR92" s="54">
        <f t="shared" si="157"/>
        <v>1</v>
      </c>
      <c r="CS92" s="54">
        <f t="shared" si="158"/>
        <v>0</v>
      </c>
      <c r="CT92" s="54">
        <f t="shared" si="159"/>
        <v>0</v>
      </c>
      <c r="CU92" s="54">
        <f t="shared" si="160"/>
        <v>0</v>
      </c>
      <c r="CV92" s="54">
        <f t="shared" si="161"/>
        <v>0</v>
      </c>
      <c r="CW92" s="54">
        <f t="shared" si="162"/>
        <v>0</v>
      </c>
      <c r="CX92" s="54">
        <f t="shared" si="163"/>
        <v>0</v>
      </c>
      <c r="CY92" s="54">
        <f t="shared" si="164"/>
        <v>0</v>
      </c>
      <c r="CZ92" s="54">
        <f t="shared" si="165"/>
        <v>0</v>
      </c>
      <c r="DA92" s="54">
        <f t="shared" si="166"/>
        <v>0</v>
      </c>
      <c r="DB92" s="54">
        <f t="shared" si="167"/>
        <v>0</v>
      </c>
      <c r="DC92" s="54">
        <f t="shared" si="168"/>
        <v>0</v>
      </c>
      <c r="DD92" s="54">
        <f t="shared" si="169"/>
        <v>0</v>
      </c>
      <c r="DE92" s="54">
        <f t="shared" si="170"/>
        <v>0</v>
      </c>
      <c r="DF92" s="54">
        <f t="shared" si="171"/>
        <v>0</v>
      </c>
      <c r="DG92" s="54">
        <f t="shared" si="172"/>
        <v>0</v>
      </c>
      <c r="DH92" s="54">
        <f t="shared" si="173"/>
        <v>0</v>
      </c>
      <c r="DI92" s="54">
        <f t="shared" si="174"/>
        <v>0</v>
      </c>
      <c r="DJ92" s="54">
        <f t="shared" si="175"/>
        <v>0</v>
      </c>
      <c r="DK92" s="54">
        <f t="shared" si="176"/>
        <v>0</v>
      </c>
      <c r="DL92" s="54">
        <f t="shared" si="177"/>
        <v>0</v>
      </c>
      <c r="DM92" s="54">
        <f t="shared" si="178"/>
        <v>0</v>
      </c>
      <c r="DN92" s="54">
        <f t="shared" si="179"/>
        <v>0</v>
      </c>
      <c r="DO92" s="54">
        <f t="shared" si="180"/>
        <v>0</v>
      </c>
      <c r="DP92" s="54">
        <f t="shared" si="181"/>
        <v>0</v>
      </c>
      <c r="DQ92" s="54">
        <f t="shared" si="182"/>
        <v>0</v>
      </c>
      <c r="DR92" s="54">
        <f t="shared" si="183"/>
        <v>0</v>
      </c>
      <c r="DS92" s="54">
        <f t="shared" si="184"/>
        <v>0</v>
      </c>
      <c r="DT92" s="54">
        <f t="shared" si="185"/>
        <v>0</v>
      </c>
      <c r="DU92" s="54">
        <f t="shared" si="186"/>
        <v>0</v>
      </c>
      <c r="DV92" s="54">
        <f t="shared" si="187"/>
        <v>0</v>
      </c>
      <c r="DW92" s="54">
        <f t="shared" si="188"/>
        <v>0</v>
      </c>
      <c r="DX92" s="54">
        <f t="shared" si="189"/>
        <v>0</v>
      </c>
      <c r="DY92" s="54">
        <f t="shared" si="190"/>
        <v>0</v>
      </c>
      <c r="DZ92" s="54">
        <f t="shared" si="191"/>
        <v>0</v>
      </c>
      <c r="EA92" s="54">
        <f t="shared" si="192"/>
        <v>0</v>
      </c>
      <c r="EB92" s="54">
        <f t="shared" si="193"/>
        <v>0</v>
      </c>
      <c r="EC92" s="54">
        <f t="shared" si="194"/>
        <v>0</v>
      </c>
      <c r="ED92" s="54">
        <f t="shared" si="195"/>
        <v>0</v>
      </c>
      <c r="EE92" s="54">
        <f t="shared" si="196"/>
        <v>0</v>
      </c>
      <c r="EF92" s="54">
        <f t="shared" si="197"/>
        <v>0</v>
      </c>
      <c r="EG92" s="54">
        <f t="shared" si="198"/>
        <v>0</v>
      </c>
      <c r="EH92" s="54">
        <f t="shared" si="199"/>
        <v>0</v>
      </c>
      <c r="EI92" s="54">
        <f t="shared" si="200"/>
        <v>0</v>
      </c>
      <c r="EJ92" s="54">
        <f t="shared" si="201"/>
        <v>0</v>
      </c>
      <c r="EK92" s="54">
        <f t="shared" si="202"/>
        <v>0</v>
      </c>
      <c r="EL92" s="54">
        <f t="shared" si="203"/>
        <v>0</v>
      </c>
      <c r="EM92" s="54">
        <f t="shared" si="204"/>
        <v>0</v>
      </c>
      <c r="EN92" s="54">
        <f t="shared" si="205"/>
        <v>0</v>
      </c>
      <c r="EO92" s="54">
        <f t="shared" si="205"/>
        <v>0</v>
      </c>
    </row>
    <row r="93" spans="1:166" s="93" customFormat="1" ht="30" customHeight="1" x14ac:dyDescent="0.5">
      <c r="A93" s="36" t="s">
        <v>29</v>
      </c>
      <c r="B93" s="37">
        <v>46228</v>
      </c>
      <c r="C93" s="37" t="s">
        <v>19</v>
      </c>
      <c r="D93" s="38"/>
      <c r="E93" s="157"/>
      <c r="F93" s="164"/>
      <c r="G93" s="164"/>
      <c r="H93" s="164"/>
      <c r="I93" s="164"/>
      <c r="J93" s="164"/>
      <c r="K93" s="164"/>
      <c r="L93" s="164"/>
      <c r="M93" s="164"/>
      <c r="N93" s="164"/>
      <c r="O93" s="164"/>
      <c r="P93" s="164"/>
      <c r="Q93" s="164"/>
      <c r="R93" s="164"/>
      <c r="S93" s="164"/>
      <c r="T93" s="57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7"/>
      <c r="AL93" s="58"/>
      <c r="AM93" s="59"/>
      <c r="AN93" s="59"/>
      <c r="AO93" s="59"/>
      <c r="AP93" s="59"/>
      <c r="AQ93" s="59"/>
      <c r="AR93" s="59"/>
      <c r="AS93" s="60"/>
      <c r="AT93" s="59"/>
      <c r="AU93" s="59"/>
      <c r="AV93" s="59"/>
      <c r="AW93" s="59"/>
      <c r="AX93" s="59"/>
      <c r="AY93" s="59"/>
      <c r="AZ93" s="59"/>
      <c r="BA93" s="59"/>
      <c r="BB93" s="58"/>
      <c r="BC93" s="59"/>
      <c r="BD93" s="59"/>
      <c r="BE93" s="59"/>
      <c r="BF93" s="59"/>
      <c r="BG93" s="59"/>
      <c r="BH93" s="59"/>
      <c r="BI93" s="59"/>
      <c r="BJ93" s="57"/>
      <c r="BK93" s="172"/>
      <c r="BL93" s="173"/>
      <c r="BM93" s="173"/>
      <c r="BN93" s="173"/>
      <c r="BO93" s="173"/>
      <c r="BP93" s="174"/>
      <c r="BQ93" s="173"/>
      <c r="BR93" s="173"/>
      <c r="BS93" s="165"/>
      <c r="BT93" s="94"/>
      <c r="BU93" s="94"/>
      <c r="BV93" s="94"/>
      <c r="BW93" s="66"/>
      <c r="BX93" s="53"/>
      <c r="BY93" s="54">
        <f t="shared" si="138"/>
        <v>0</v>
      </c>
      <c r="BZ93" s="54">
        <f t="shared" si="139"/>
        <v>0</v>
      </c>
      <c r="CA93" s="54">
        <f t="shared" si="140"/>
        <v>0</v>
      </c>
      <c r="CB93" s="54">
        <f t="shared" si="141"/>
        <v>0</v>
      </c>
      <c r="CC93" s="54">
        <f t="shared" si="142"/>
        <v>0</v>
      </c>
      <c r="CD93" s="54">
        <f t="shared" si="143"/>
        <v>0</v>
      </c>
      <c r="CE93" s="54">
        <f t="shared" si="144"/>
        <v>0</v>
      </c>
      <c r="CF93" s="54">
        <f t="shared" si="145"/>
        <v>0</v>
      </c>
      <c r="CG93" s="54">
        <f t="shared" si="146"/>
        <v>0</v>
      </c>
      <c r="CH93" s="54">
        <f t="shared" si="147"/>
        <v>0</v>
      </c>
      <c r="CI93" s="54">
        <f t="shared" si="148"/>
        <v>0</v>
      </c>
      <c r="CJ93" s="54">
        <f t="shared" si="149"/>
        <v>0</v>
      </c>
      <c r="CK93" s="54">
        <f t="shared" si="150"/>
        <v>0</v>
      </c>
      <c r="CL93" s="54">
        <f t="shared" si="151"/>
        <v>0</v>
      </c>
      <c r="CM93" s="54">
        <f t="shared" si="152"/>
        <v>0</v>
      </c>
      <c r="CN93" s="54">
        <f t="shared" si="153"/>
        <v>0</v>
      </c>
      <c r="CO93" s="54">
        <f t="shared" si="154"/>
        <v>0</v>
      </c>
      <c r="CP93" s="54">
        <f t="shared" si="155"/>
        <v>0</v>
      </c>
      <c r="CQ93" s="54">
        <f t="shared" si="156"/>
        <v>0</v>
      </c>
      <c r="CR93" s="54">
        <f t="shared" si="157"/>
        <v>0</v>
      </c>
      <c r="CS93" s="54">
        <f t="shared" si="158"/>
        <v>0</v>
      </c>
      <c r="CT93" s="54">
        <f t="shared" si="159"/>
        <v>0</v>
      </c>
      <c r="CU93" s="54">
        <f t="shared" si="160"/>
        <v>0</v>
      </c>
      <c r="CV93" s="54">
        <f t="shared" si="161"/>
        <v>0</v>
      </c>
      <c r="CW93" s="54">
        <f t="shared" si="162"/>
        <v>0</v>
      </c>
      <c r="CX93" s="54">
        <f t="shared" si="163"/>
        <v>0</v>
      </c>
      <c r="CY93" s="54">
        <f t="shared" si="164"/>
        <v>0</v>
      </c>
      <c r="CZ93" s="54">
        <f t="shared" si="165"/>
        <v>0</v>
      </c>
      <c r="DA93" s="54">
        <f t="shared" si="166"/>
        <v>0</v>
      </c>
      <c r="DB93" s="54">
        <f t="shared" si="167"/>
        <v>0</v>
      </c>
      <c r="DC93" s="54">
        <f t="shared" si="168"/>
        <v>0</v>
      </c>
      <c r="DD93" s="54">
        <f t="shared" si="169"/>
        <v>0</v>
      </c>
      <c r="DE93" s="54">
        <f t="shared" si="170"/>
        <v>0</v>
      </c>
      <c r="DF93" s="54">
        <f t="shared" si="171"/>
        <v>0</v>
      </c>
      <c r="DG93" s="54">
        <f t="shared" si="172"/>
        <v>0</v>
      </c>
      <c r="DH93" s="54">
        <f t="shared" si="173"/>
        <v>0</v>
      </c>
      <c r="DI93" s="54">
        <f t="shared" si="174"/>
        <v>0</v>
      </c>
      <c r="DJ93" s="54">
        <f t="shared" si="175"/>
        <v>0</v>
      </c>
      <c r="DK93" s="54">
        <f t="shared" si="176"/>
        <v>0</v>
      </c>
      <c r="DL93" s="54">
        <f t="shared" si="177"/>
        <v>0</v>
      </c>
      <c r="DM93" s="54">
        <f t="shared" si="178"/>
        <v>0</v>
      </c>
      <c r="DN93" s="54">
        <f t="shared" si="179"/>
        <v>0</v>
      </c>
      <c r="DO93" s="54">
        <f t="shared" si="180"/>
        <v>0</v>
      </c>
      <c r="DP93" s="54">
        <f t="shared" si="181"/>
        <v>0</v>
      </c>
      <c r="DQ93" s="54">
        <f t="shared" si="182"/>
        <v>0</v>
      </c>
      <c r="DR93" s="54">
        <f t="shared" si="183"/>
        <v>0</v>
      </c>
      <c r="DS93" s="54">
        <f t="shared" si="184"/>
        <v>0</v>
      </c>
      <c r="DT93" s="54">
        <f t="shared" si="185"/>
        <v>0</v>
      </c>
      <c r="DU93" s="54">
        <f t="shared" si="186"/>
        <v>0</v>
      </c>
      <c r="DV93" s="54">
        <f t="shared" si="187"/>
        <v>0</v>
      </c>
      <c r="DW93" s="54">
        <f t="shared" si="188"/>
        <v>0</v>
      </c>
      <c r="DX93" s="54">
        <f t="shared" si="189"/>
        <v>0</v>
      </c>
      <c r="DY93" s="54">
        <f t="shared" si="190"/>
        <v>0</v>
      </c>
      <c r="DZ93" s="54">
        <f t="shared" si="191"/>
        <v>0</v>
      </c>
      <c r="EA93" s="54">
        <f t="shared" si="192"/>
        <v>0</v>
      </c>
      <c r="EB93" s="54">
        <f t="shared" si="193"/>
        <v>0</v>
      </c>
      <c r="EC93" s="54">
        <f t="shared" si="194"/>
        <v>0</v>
      </c>
      <c r="ED93" s="54">
        <f t="shared" si="195"/>
        <v>0</v>
      </c>
      <c r="EE93" s="54">
        <f t="shared" si="196"/>
        <v>0</v>
      </c>
      <c r="EF93" s="54">
        <f t="shared" si="197"/>
        <v>0</v>
      </c>
      <c r="EG93" s="54">
        <f t="shared" si="198"/>
        <v>0</v>
      </c>
      <c r="EH93" s="54">
        <f t="shared" si="199"/>
        <v>0</v>
      </c>
      <c r="EI93" s="54">
        <f t="shared" si="200"/>
        <v>0</v>
      </c>
      <c r="EJ93" s="54">
        <f t="shared" si="201"/>
        <v>0</v>
      </c>
      <c r="EK93" s="54">
        <f t="shared" si="202"/>
        <v>0</v>
      </c>
      <c r="EL93" s="54">
        <f t="shared" si="203"/>
        <v>0</v>
      </c>
      <c r="EM93" s="54">
        <f t="shared" si="204"/>
        <v>0</v>
      </c>
      <c r="EN93" s="54">
        <f t="shared" si="205"/>
        <v>0</v>
      </c>
      <c r="EO93" s="54">
        <f t="shared" si="205"/>
        <v>0</v>
      </c>
      <c r="EP93" s="195"/>
      <c r="EQ93" s="195"/>
      <c r="ER93" s="195"/>
      <c r="ES93" s="195"/>
      <c r="ET93" s="195"/>
      <c r="EU93" s="195"/>
      <c r="EV93" s="195"/>
      <c r="EW93" s="195"/>
      <c r="EX93" s="195"/>
      <c r="EY93" s="195"/>
      <c r="EZ93" s="195"/>
      <c r="FA93" s="195"/>
      <c r="FB93" s="195"/>
      <c r="FC93" s="195"/>
      <c r="FD93" s="195"/>
      <c r="FE93" s="195"/>
      <c r="FF93" s="195"/>
      <c r="FG93" s="195"/>
      <c r="FH93" s="195"/>
      <c r="FI93" s="195"/>
      <c r="FJ93" s="195"/>
    </row>
    <row r="94" spans="1:166" s="65" customFormat="1" ht="30" customHeight="1" x14ac:dyDescent="0.55000000000000004">
      <c r="A94" s="137" t="s">
        <v>30</v>
      </c>
      <c r="B94" s="138">
        <v>46229</v>
      </c>
      <c r="C94" s="138"/>
      <c r="D94" s="139"/>
      <c r="E94" s="158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5"/>
      <c r="U94" s="185"/>
      <c r="V94" s="185"/>
      <c r="W94" s="185"/>
      <c r="X94" s="185"/>
      <c r="Y94" s="185"/>
      <c r="Z94" s="185"/>
      <c r="AA94" s="185"/>
      <c r="AB94" s="185"/>
      <c r="AC94" s="185"/>
      <c r="AD94" s="185"/>
      <c r="AE94" s="185"/>
      <c r="AF94" s="185"/>
      <c r="AG94" s="185"/>
      <c r="AH94" s="185"/>
      <c r="AI94" s="185"/>
      <c r="AJ94" s="185"/>
      <c r="AK94" s="185"/>
      <c r="AL94" s="208"/>
      <c r="AM94" s="185"/>
      <c r="AN94" s="185"/>
      <c r="AO94" s="185"/>
      <c r="AP94" s="185"/>
      <c r="AQ94" s="185"/>
      <c r="AR94" s="185"/>
      <c r="AS94" s="209"/>
      <c r="AT94" s="185"/>
      <c r="AU94" s="185"/>
      <c r="AV94" s="185"/>
      <c r="AW94" s="185"/>
      <c r="AX94" s="185"/>
      <c r="AY94" s="185"/>
      <c r="AZ94" s="185"/>
      <c r="BA94" s="185"/>
      <c r="BB94" s="208"/>
      <c r="BC94" s="185"/>
      <c r="BD94" s="185"/>
      <c r="BE94" s="185"/>
      <c r="BF94" s="185"/>
      <c r="BG94" s="185"/>
      <c r="BH94" s="185"/>
      <c r="BI94" s="185"/>
      <c r="BJ94" s="185"/>
      <c r="BK94" s="224"/>
      <c r="BL94" s="184"/>
      <c r="BM94" s="184"/>
      <c r="BN94" s="184"/>
      <c r="BO94" s="184"/>
      <c r="BP94" s="223"/>
      <c r="BQ94" s="184"/>
      <c r="BR94" s="184"/>
      <c r="BS94" s="225"/>
      <c r="BT94" s="143"/>
      <c r="BU94" s="143"/>
      <c r="BV94" s="258"/>
      <c r="BW94" s="144"/>
      <c r="BX94" s="92"/>
      <c r="BY94" s="54">
        <f t="shared" si="138"/>
        <v>0</v>
      </c>
      <c r="BZ94" s="54">
        <f t="shared" si="139"/>
        <v>0</v>
      </c>
      <c r="CA94" s="54">
        <f t="shared" si="140"/>
        <v>0</v>
      </c>
      <c r="CB94" s="54">
        <f t="shared" si="141"/>
        <v>0</v>
      </c>
      <c r="CC94" s="54">
        <f t="shared" si="142"/>
        <v>0</v>
      </c>
      <c r="CD94" s="54">
        <f t="shared" si="143"/>
        <v>0</v>
      </c>
      <c r="CE94" s="54">
        <f t="shared" si="144"/>
        <v>0</v>
      </c>
      <c r="CF94" s="54">
        <f t="shared" si="145"/>
        <v>0</v>
      </c>
      <c r="CG94" s="54">
        <f t="shared" si="146"/>
        <v>0</v>
      </c>
      <c r="CH94" s="54">
        <f t="shared" si="147"/>
        <v>0</v>
      </c>
      <c r="CI94" s="54">
        <f t="shared" si="148"/>
        <v>0</v>
      </c>
      <c r="CJ94" s="54">
        <f t="shared" si="149"/>
        <v>0</v>
      </c>
      <c r="CK94" s="54">
        <f t="shared" si="150"/>
        <v>0</v>
      </c>
      <c r="CL94" s="54">
        <f t="shared" si="151"/>
        <v>0</v>
      </c>
      <c r="CM94" s="54">
        <f t="shared" si="152"/>
        <v>0</v>
      </c>
      <c r="CN94" s="54">
        <f t="shared" si="153"/>
        <v>0</v>
      </c>
      <c r="CO94" s="54">
        <f t="shared" si="154"/>
        <v>0</v>
      </c>
      <c r="CP94" s="54">
        <f t="shared" si="155"/>
        <v>0</v>
      </c>
      <c r="CQ94" s="54">
        <f t="shared" si="156"/>
        <v>0</v>
      </c>
      <c r="CR94" s="54">
        <f t="shared" si="157"/>
        <v>0</v>
      </c>
      <c r="CS94" s="54">
        <f t="shared" si="158"/>
        <v>0</v>
      </c>
      <c r="CT94" s="54">
        <f t="shared" si="159"/>
        <v>0</v>
      </c>
      <c r="CU94" s="54">
        <f t="shared" si="160"/>
        <v>0</v>
      </c>
      <c r="CV94" s="54">
        <f t="shared" si="161"/>
        <v>0</v>
      </c>
      <c r="CW94" s="54">
        <f t="shared" si="162"/>
        <v>0</v>
      </c>
      <c r="CX94" s="54">
        <f t="shared" si="163"/>
        <v>0</v>
      </c>
      <c r="CY94" s="54">
        <f t="shared" si="164"/>
        <v>0</v>
      </c>
      <c r="CZ94" s="54">
        <f t="shared" si="165"/>
        <v>0</v>
      </c>
      <c r="DA94" s="54">
        <f t="shared" si="166"/>
        <v>0</v>
      </c>
      <c r="DB94" s="54">
        <f t="shared" si="167"/>
        <v>0</v>
      </c>
      <c r="DC94" s="54">
        <f t="shared" si="168"/>
        <v>0</v>
      </c>
      <c r="DD94" s="54">
        <f t="shared" si="169"/>
        <v>0</v>
      </c>
      <c r="DE94" s="54">
        <f t="shared" si="170"/>
        <v>0</v>
      </c>
      <c r="DF94" s="54">
        <f t="shared" si="171"/>
        <v>0</v>
      </c>
      <c r="DG94" s="54">
        <f t="shared" si="172"/>
        <v>0</v>
      </c>
      <c r="DH94" s="54">
        <f t="shared" si="173"/>
        <v>0</v>
      </c>
      <c r="DI94" s="54">
        <f t="shared" si="174"/>
        <v>0</v>
      </c>
      <c r="DJ94" s="54">
        <f t="shared" si="175"/>
        <v>0</v>
      </c>
      <c r="DK94" s="54">
        <f t="shared" si="176"/>
        <v>0</v>
      </c>
      <c r="DL94" s="54">
        <f t="shared" si="177"/>
        <v>0</v>
      </c>
      <c r="DM94" s="54">
        <f t="shared" si="178"/>
        <v>0</v>
      </c>
      <c r="DN94" s="54">
        <f t="shared" si="179"/>
        <v>0</v>
      </c>
      <c r="DO94" s="54">
        <f t="shared" si="180"/>
        <v>0</v>
      </c>
      <c r="DP94" s="54">
        <f t="shared" si="181"/>
        <v>0</v>
      </c>
      <c r="DQ94" s="54">
        <f t="shared" si="182"/>
        <v>0</v>
      </c>
      <c r="DR94" s="54">
        <f t="shared" si="183"/>
        <v>0</v>
      </c>
      <c r="DS94" s="54">
        <f t="shared" si="184"/>
        <v>0</v>
      </c>
      <c r="DT94" s="54">
        <f t="shared" si="185"/>
        <v>0</v>
      </c>
      <c r="DU94" s="54">
        <f t="shared" si="186"/>
        <v>0</v>
      </c>
      <c r="DV94" s="54">
        <f t="shared" si="187"/>
        <v>0</v>
      </c>
      <c r="DW94" s="54">
        <f t="shared" si="188"/>
        <v>0</v>
      </c>
      <c r="DX94" s="54">
        <f t="shared" si="189"/>
        <v>0</v>
      </c>
      <c r="DY94" s="54">
        <f t="shared" si="190"/>
        <v>0</v>
      </c>
      <c r="DZ94" s="54">
        <f t="shared" si="191"/>
        <v>0</v>
      </c>
      <c r="EA94" s="54">
        <f t="shared" si="192"/>
        <v>0</v>
      </c>
      <c r="EB94" s="54">
        <f t="shared" si="193"/>
        <v>0</v>
      </c>
      <c r="EC94" s="54">
        <f t="shared" si="194"/>
        <v>0</v>
      </c>
      <c r="ED94" s="54">
        <f t="shared" si="195"/>
        <v>0</v>
      </c>
      <c r="EE94" s="54">
        <f t="shared" si="196"/>
        <v>0</v>
      </c>
      <c r="EF94" s="54">
        <f t="shared" si="197"/>
        <v>0</v>
      </c>
      <c r="EG94" s="54">
        <f t="shared" si="198"/>
        <v>0</v>
      </c>
      <c r="EH94" s="54">
        <f t="shared" si="199"/>
        <v>0</v>
      </c>
      <c r="EI94" s="54">
        <f t="shared" si="200"/>
        <v>0</v>
      </c>
      <c r="EJ94" s="54">
        <f t="shared" si="201"/>
        <v>0</v>
      </c>
      <c r="EK94" s="54">
        <f t="shared" si="202"/>
        <v>0</v>
      </c>
      <c r="EL94" s="54">
        <f t="shared" si="203"/>
        <v>0</v>
      </c>
      <c r="EM94" s="54">
        <f t="shared" si="204"/>
        <v>0</v>
      </c>
      <c r="EN94" s="54">
        <f t="shared" si="205"/>
        <v>0</v>
      </c>
      <c r="EO94" s="54">
        <f t="shared" si="205"/>
        <v>0</v>
      </c>
      <c r="EP94" s="187"/>
      <c r="EQ94" s="187"/>
      <c r="ER94" s="187"/>
      <c r="ES94" s="187"/>
      <c r="ET94" s="187"/>
      <c r="EU94" s="187"/>
      <c r="EV94" s="187"/>
      <c r="EW94" s="187"/>
      <c r="EX94" s="187"/>
      <c r="EY94" s="187"/>
      <c r="EZ94" s="187"/>
      <c r="FA94" s="187"/>
      <c r="FB94" s="187"/>
      <c r="FC94" s="187"/>
      <c r="FD94" s="187"/>
      <c r="FE94" s="187"/>
      <c r="FF94" s="187"/>
      <c r="FG94" s="187"/>
      <c r="FH94" s="187"/>
      <c r="FI94" s="187"/>
      <c r="FJ94" s="187"/>
    </row>
    <row r="95" spans="1:166" s="65" customFormat="1" ht="30" customHeight="1" x14ac:dyDescent="0.5">
      <c r="A95" s="122" t="s">
        <v>22</v>
      </c>
      <c r="B95" s="123">
        <v>46230</v>
      </c>
      <c r="C95" s="123" t="s">
        <v>19</v>
      </c>
      <c r="D95" s="38"/>
      <c r="E95" s="157"/>
      <c r="F95" s="164"/>
      <c r="G95" s="164"/>
      <c r="H95" s="164"/>
      <c r="I95" s="164"/>
      <c r="J95" s="164"/>
      <c r="K95" s="164"/>
      <c r="L95" s="164"/>
      <c r="M95" s="164"/>
      <c r="N95" s="164"/>
      <c r="O95" s="164"/>
      <c r="P95" s="164"/>
      <c r="Q95" s="164"/>
      <c r="R95" s="164"/>
      <c r="S95" s="164"/>
      <c r="T95" s="168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57"/>
      <c r="AL95" s="170"/>
      <c r="AM95" s="169"/>
      <c r="AN95" s="169"/>
      <c r="AO95" s="169"/>
      <c r="AP95" s="169"/>
      <c r="AQ95" s="169"/>
      <c r="AR95" s="169"/>
      <c r="AS95" s="171"/>
      <c r="AT95" s="169"/>
      <c r="AU95" s="169"/>
      <c r="AV95" s="169"/>
      <c r="AW95" s="169"/>
      <c r="AX95" s="169"/>
      <c r="AY95" s="169"/>
      <c r="AZ95" s="169"/>
      <c r="BA95" s="169"/>
      <c r="BB95" s="170"/>
      <c r="BC95" s="169"/>
      <c r="BD95" s="169"/>
      <c r="BE95" s="169"/>
      <c r="BF95" s="169"/>
      <c r="BG95" s="169"/>
      <c r="BH95" s="169"/>
      <c r="BI95" s="169"/>
      <c r="BJ95" s="57"/>
      <c r="BK95" s="172"/>
      <c r="BL95" s="173"/>
      <c r="BM95" s="173"/>
      <c r="BN95" s="173"/>
      <c r="BO95" s="173"/>
      <c r="BP95" s="174"/>
      <c r="BQ95" s="173"/>
      <c r="BR95" s="173"/>
      <c r="BS95" s="165"/>
      <c r="BT95" s="94">
        <v>15</v>
      </c>
      <c r="BU95" s="94">
        <v>20</v>
      </c>
      <c r="BV95" s="94"/>
      <c r="BW95" s="66"/>
      <c r="BX95" s="53"/>
      <c r="BY95" s="54">
        <f t="shared" si="138"/>
        <v>0</v>
      </c>
      <c r="BZ95" s="54">
        <f t="shared" si="139"/>
        <v>0</v>
      </c>
      <c r="CA95" s="54">
        <f t="shared" si="140"/>
        <v>0</v>
      </c>
      <c r="CB95" s="54">
        <f t="shared" si="141"/>
        <v>0</v>
      </c>
      <c r="CC95" s="54">
        <f t="shared" si="142"/>
        <v>0</v>
      </c>
      <c r="CD95" s="54">
        <f t="shared" si="143"/>
        <v>0</v>
      </c>
      <c r="CE95" s="54">
        <f t="shared" si="144"/>
        <v>0</v>
      </c>
      <c r="CF95" s="54">
        <f t="shared" si="145"/>
        <v>0</v>
      </c>
      <c r="CG95" s="54">
        <f t="shared" si="146"/>
        <v>0</v>
      </c>
      <c r="CH95" s="54">
        <f t="shared" si="147"/>
        <v>0</v>
      </c>
      <c r="CI95" s="54">
        <f t="shared" si="148"/>
        <v>0</v>
      </c>
      <c r="CJ95" s="54">
        <f t="shared" si="149"/>
        <v>0</v>
      </c>
      <c r="CK95" s="54">
        <f t="shared" si="150"/>
        <v>0</v>
      </c>
      <c r="CL95" s="54">
        <f t="shared" si="151"/>
        <v>0</v>
      </c>
      <c r="CM95" s="54">
        <f t="shared" si="152"/>
        <v>1</v>
      </c>
      <c r="CN95" s="54">
        <f t="shared" si="153"/>
        <v>0</v>
      </c>
      <c r="CO95" s="54">
        <f t="shared" si="154"/>
        <v>0</v>
      </c>
      <c r="CP95" s="54">
        <f t="shared" si="155"/>
        <v>0</v>
      </c>
      <c r="CQ95" s="54">
        <f t="shared" si="156"/>
        <v>0</v>
      </c>
      <c r="CR95" s="54">
        <f t="shared" si="157"/>
        <v>1</v>
      </c>
      <c r="CS95" s="54">
        <f t="shared" si="158"/>
        <v>0</v>
      </c>
      <c r="CT95" s="54">
        <f t="shared" si="159"/>
        <v>0</v>
      </c>
      <c r="CU95" s="54">
        <f t="shared" si="160"/>
        <v>0</v>
      </c>
      <c r="CV95" s="54">
        <f t="shared" si="161"/>
        <v>0</v>
      </c>
      <c r="CW95" s="54">
        <f t="shared" si="162"/>
        <v>0</v>
      </c>
      <c r="CX95" s="54">
        <f t="shared" si="163"/>
        <v>0</v>
      </c>
      <c r="CY95" s="54">
        <f t="shared" si="164"/>
        <v>0</v>
      </c>
      <c r="CZ95" s="54">
        <f t="shared" si="165"/>
        <v>0</v>
      </c>
      <c r="DA95" s="54">
        <f t="shared" si="166"/>
        <v>0</v>
      </c>
      <c r="DB95" s="54">
        <f t="shared" si="167"/>
        <v>0</v>
      </c>
      <c r="DC95" s="54">
        <f t="shared" si="168"/>
        <v>0</v>
      </c>
      <c r="DD95" s="54">
        <f t="shared" si="169"/>
        <v>0</v>
      </c>
      <c r="DE95" s="54">
        <f t="shared" si="170"/>
        <v>0</v>
      </c>
      <c r="DF95" s="54">
        <f t="shared" si="171"/>
        <v>0</v>
      </c>
      <c r="DG95" s="54">
        <f t="shared" si="172"/>
        <v>0</v>
      </c>
      <c r="DH95" s="54">
        <f t="shared" si="173"/>
        <v>0</v>
      </c>
      <c r="DI95" s="54">
        <f t="shared" si="174"/>
        <v>0</v>
      </c>
      <c r="DJ95" s="54">
        <f t="shared" si="175"/>
        <v>0</v>
      </c>
      <c r="DK95" s="54">
        <f t="shared" si="176"/>
        <v>0</v>
      </c>
      <c r="DL95" s="54">
        <f t="shared" si="177"/>
        <v>0</v>
      </c>
      <c r="DM95" s="54">
        <f t="shared" si="178"/>
        <v>0</v>
      </c>
      <c r="DN95" s="54">
        <f t="shared" si="179"/>
        <v>0</v>
      </c>
      <c r="DO95" s="54">
        <f t="shared" si="180"/>
        <v>0</v>
      </c>
      <c r="DP95" s="54">
        <f t="shared" si="181"/>
        <v>0</v>
      </c>
      <c r="DQ95" s="54">
        <f t="shared" si="182"/>
        <v>0</v>
      </c>
      <c r="DR95" s="54">
        <f t="shared" si="183"/>
        <v>0</v>
      </c>
      <c r="DS95" s="54">
        <f t="shared" si="184"/>
        <v>0</v>
      </c>
      <c r="DT95" s="54">
        <f t="shared" si="185"/>
        <v>0</v>
      </c>
      <c r="DU95" s="54">
        <f t="shared" si="186"/>
        <v>0</v>
      </c>
      <c r="DV95" s="54">
        <f t="shared" si="187"/>
        <v>0</v>
      </c>
      <c r="DW95" s="54">
        <f t="shared" si="188"/>
        <v>0</v>
      </c>
      <c r="DX95" s="54">
        <f t="shared" si="189"/>
        <v>0</v>
      </c>
      <c r="DY95" s="54">
        <f t="shared" si="190"/>
        <v>0</v>
      </c>
      <c r="DZ95" s="54">
        <f t="shared" si="191"/>
        <v>0</v>
      </c>
      <c r="EA95" s="54">
        <f t="shared" si="192"/>
        <v>0</v>
      </c>
      <c r="EB95" s="54">
        <f t="shared" si="193"/>
        <v>0</v>
      </c>
      <c r="EC95" s="54">
        <f t="shared" si="194"/>
        <v>0</v>
      </c>
      <c r="ED95" s="54">
        <f t="shared" si="195"/>
        <v>0</v>
      </c>
      <c r="EE95" s="54">
        <f t="shared" si="196"/>
        <v>0</v>
      </c>
      <c r="EF95" s="54">
        <f t="shared" si="197"/>
        <v>0</v>
      </c>
      <c r="EG95" s="54">
        <f t="shared" si="198"/>
        <v>0</v>
      </c>
      <c r="EH95" s="54">
        <f t="shared" si="199"/>
        <v>0</v>
      </c>
      <c r="EI95" s="54">
        <f t="shared" si="200"/>
        <v>0</v>
      </c>
      <c r="EJ95" s="54">
        <f t="shared" si="201"/>
        <v>0</v>
      </c>
      <c r="EK95" s="54">
        <f t="shared" si="202"/>
        <v>0</v>
      </c>
      <c r="EL95" s="54">
        <f t="shared" si="203"/>
        <v>0</v>
      </c>
      <c r="EM95" s="54">
        <f t="shared" si="204"/>
        <v>0</v>
      </c>
      <c r="EN95" s="54">
        <f t="shared" si="205"/>
        <v>0</v>
      </c>
      <c r="EO95" s="54">
        <f t="shared" si="205"/>
        <v>0</v>
      </c>
      <c r="EP95" s="187"/>
      <c r="EQ95" s="187"/>
      <c r="ER95" s="187"/>
      <c r="ES95" s="187"/>
      <c r="ET95" s="187"/>
      <c r="EU95" s="187"/>
      <c r="EV95" s="187"/>
      <c r="EW95" s="187"/>
      <c r="EX95" s="187"/>
      <c r="EY95" s="187"/>
      <c r="EZ95" s="187"/>
      <c r="FA95" s="187"/>
      <c r="FB95" s="187"/>
      <c r="FC95" s="187"/>
      <c r="FD95" s="187"/>
      <c r="FE95" s="187"/>
      <c r="FF95" s="187"/>
      <c r="FG95" s="187"/>
      <c r="FH95" s="187"/>
      <c r="FI95" s="187"/>
      <c r="FJ95" s="187"/>
    </row>
    <row r="96" spans="1:166" s="65" customFormat="1" ht="30" customHeight="1" x14ac:dyDescent="0.5">
      <c r="A96" s="122"/>
      <c r="B96" s="123"/>
      <c r="C96" s="123" t="s">
        <v>21</v>
      </c>
      <c r="D96" s="38"/>
      <c r="E96" s="157"/>
      <c r="F96" s="164"/>
      <c r="G96" s="164"/>
      <c r="H96" s="164"/>
      <c r="I96" s="164"/>
      <c r="J96" s="164"/>
      <c r="K96" s="164"/>
      <c r="L96" s="164"/>
      <c r="M96" s="164"/>
      <c r="N96" s="164"/>
      <c r="O96" s="164"/>
      <c r="P96" s="164"/>
      <c r="Q96" s="164"/>
      <c r="R96" s="164"/>
      <c r="S96" s="164"/>
      <c r="T96" s="168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57"/>
      <c r="AL96" s="170"/>
      <c r="AM96" s="169"/>
      <c r="AN96" s="169"/>
      <c r="AO96" s="169"/>
      <c r="AP96" s="169"/>
      <c r="AQ96" s="169"/>
      <c r="AR96" s="169"/>
      <c r="AS96" s="169"/>
      <c r="AT96" s="169"/>
      <c r="AU96" s="169"/>
      <c r="AV96" s="169"/>
      <c r="AW96" s="169"/>
      <c r="AX96" s="169"/>
      <c r="AY96" s="169"/>
      <c r="AZ96" s="169"/>
      <c r="BA96" s="169"/>
      <c r="BB96" s="170"/>
      <c r="BC96" s="169"/>
      <c r="BD96" s="169"/>
      <c r="BE96" s="169"/>
      <c r="BF96" s="169"/>
      <c r="BG96" s="169"/>
      <c r="BH96" s="169"/>
      <c r="BI96" s="169"/>
      <c r="BJ96" s="57"/>
      <c r="BK96" s="172"/>
      <c r="BL96" s="173"/>
      <c r="BM96" s="173"/>
      <c r="BN96" s="173"/>
      <c r="BO96" s="173"/>
      <c r="BP96" s="174"/>
      <c r="BQ96" s="173"/>
      <c r="BR96" s="173"/>
      <c r="BS96" s="165"/>
      <c r="BT96" s="94">
        <v>15</v>
      </c>
      <c r="BU96" s="94">
        <v>20</v>
      </c>
      <c r="BV96" s="94"/>
      <c r="BW96" s="66"/>
      <c r="BX96" s="53"/>
      <c r="BY96" s="54">
        <f t="shared" si="138"/>
        <v>0</v>
      </c>
      <c r="BZ96" s="54">
        <f t="shared" si="139"/>
        <v>0</v>
      </c>
      <c r="CA96" s="54">
        <f t="shared" si="140"/>
        <v>0</v>
      </c>
      <c r="CB96" s="54">
        <f t="shared" si="141"/>
        <v>0</v>
      </c>
      <c r="CC96" s="54">
        <f t="shared" si="142"/>
        <v>0</v>
      </c>
      <c r="CD96" s="54">
        <f t="shared" si="143"/>
        <v>0</v>
      </c>
      <c r="CE96" s="54">
        <f t="shared" si="144"/>
        <v>0</v>
      </c>
      <c r="CF96" s="54">
        <f t="shared" si="145"/>
        <v>0</v>
      </c>
      <c r="CG96" s="54">
        <f t="shared" si="146"/>
        <v>0</v>
      </c>
      <c r="CH96" s="54">
        <f t="shared" si="147"/>
        <v>0</v>
      </c>
      <c r="CI96" s="54">
        <f t="shared" si="148"/>
        <v>0</v>
      </c>
      <c r="CJ96" s="54">
        <f t="shared" si="149"/>
        <v>0</v>
      </c>
      <c r="CK96" s="54">
        <f t="shared" si="150"/>
        <v>0</v>
      </c>
      <c r="CL96" s="54">
        <f t="shared" si="151"/>
        <v>0</v>
      </c>
      <c r="CM96" s="54">
        <f t="shared" si="152"/>
        <v>1</v>
      </c>
      <c r="CN96" s="54">
        <f t="shared" si="153"/>
        <v>0</v>
      </c>
      <c r="CO96" s="54">
        <f t="shared" si="154"/>
        <v>0</v>
      </c>
      <c r="CP96" s="54">
        <f t="shared" si="155"/>
        <v>0</v>
      </c>
      <c r="CQ96" s="54">
        <f t="shared" si="156"/>
        <v>0</v>
      </c>
      <c r="CR96" s="54">
        <f t="shared" si="157"/>
        <v>1</v>
      </c>
      <c r="CS96" s="54">
        <f t="shared" si="158"/>
        <v>0</v>
      </c>
      <c r="CT96" s="54">
        <f t="shared" si="159"/>
        <v>0</v>
      </c>
      <c r="CU96" s="54">
        <f t="shared" si="160"/>
        <v>0</v>
      </c>
      <c r="CV96" s="54">
        <f t="shared" si="161"/>
        <v>0</v>
      </c>
      <c r="CW96" s="54">
        <f t="shared" si="162"/>
        <v>0</v>
      </c>
      <c r="CX96" s="54">
        <f t="shared" si="163"/>
        <v>0</v>
      </c>
      <c r="CY96" s="54">
        <f t="shared" si="164"/>
        <v>0</v>
      </c>
      <c r="CZ96" s="54">
        <f t="shared" si="165"/>
        <v>0</v>
      </c>
      <c r="DA96" s="54">
        <f t="shared" si="166"/>
        <v>0</v>
      </c>
      <c r="DB96" s="54">
        <f t="shared" si="167"/>
        <v>0</v>
      </c>
      <c r="DC96" s="54">
        <f t="shared" si="168"/>
        <v>0</v>
      </c>
      <c r="DD96" s="54">
        <f t="shared" si="169"/>
        <v>0</v>
      </c>
      <c r="DE96" s="54">
        <f t="shared" si="170"/>
        <v>0</v>
      </c>
      <c r="DF96" s="54">
        <f t="shared" si="171"/>
        <v>0</v>
      </c>
      <c r="DG96" s="54">
        <f t="shared" si="172"/>
        <v>0</v>
      </c>
      <c r="DH96" s="54">
        <f t="shared" si="173"/>
        <v>0</v>
      </c>
      <c r="DI96" s="54">
        <f t="shared" si="174"/>
        <v>0</v>
      </c>
      <c r="DJ96" s="54">
        <f t="shared" si="175"/>
        <v>0</v>
      </c>
      <c r="DK96" s="54">
        <f t="shared" si="176"/>
        <v>0</v>
      </c>
      <c r="DL96" s="54">
        <f t="shared" si="177"/>
        <v>0</v>
      </c>
      <c r="DM96" s="54">
        <f t="shared" si="178"/>
        <v>0</v>
      </c>
      <c r="DN96" s="54">
        <f t="shared" si="179"/>
        <v>0</v>
      </c>
      <c r="DO96" s="54">
        <f t="shared" si="180"/>
        <v>0</v>
      </c>
      <c r="DP96" s="54">
        <f t="shared" si="181"/>
        <v>0</v>
      </c>
      <c r="DQ96" s="54">
        <f t="shared" si="182"/>
        <v>0</v>
      </c>
      <c r="DR96" s="54">
        <f t="shared" si="183"/>
        <v>0</v>
      </c>
      <c r="DS96" s="54">
        <f t="shared" si="184"/>
        <v>0</v>
      </c>
      <c r="DT96" s="54">
        <f t="shared" si="185"/>
        <v>0</v>
      </c>
      <c r="DU96" s="54">
        <f t="shared" si="186"/>
        <v>0</v>
      </c>
      <c r="DV96" s="54">
        <f t="shared" si="187"/>
        <v>0</v>
      </c>
      <c r="DW96" s="54">
        <f t="shared" si="188"/>
        <v>0</v>
      </c>
      <c r="DX96" s="54">
        <f t="shared" si="189"/>
        <v>0</v>
      </c>
      <c r="DY96" s="54">
        <f t="shared" si="190"/>
        <v>0</v>
      </c>
      <c r="DZ96" s="54">
        <f t="shared" si="191"/>
        <v>0</v>
      </c>
      <c r="EA96" s="54">
        <f t="shared" si="192"/>
        <v>0</v>
      </c>
      <c r="EB96" s="54">
        <f t="shared" si="193"/>
        <v>0</v>
      </c>
      <c r="EC96" s="54">
        <f t="shared" si="194"/>
        <v>0</v>
      </c>
      <c r="ED96" s="54">
        <f t="shared" si="195"/>
        <v>0</v>
      </c>
      <c r="EE96" s="54">
        <f t="shared" si="196"/>
        <v>0</v>
      </c>
      <c r="EF96" s="54">
        <f t="shared" si="197"/>
        <v>0</v>
      </c>
      <c r="EG96" s="54">
        <f t="shared" si="198"/>
        <v>0</v>
      </c>
      <c r="EH96" s="54">
        <f t="shared" si="199"/>
        <v>0</v>
      </c>
      <c r="EI96" s="54">
        <f t="shared" si="200"/>
        <v>0</v>
      </c>
      <c r="EJ96" s="54">
        <f t="shared" si="201"/>
        <v>0</v>
      </c>
      <c r="EK96" s="54">
        <f t="shared" si="202"/>
        <v>0</v>
      </c>
      <c r="EL96" s="54">
        <f t="shared" si="203"/>
        <v>0</v>
      </c>
      <c r="EM96" s="54">
        <f t="shared" si="204"/>
        <v>0</v>
      </c>
      <c r="EN96" s="54">
        <f t="shared" si="205"/>
        <v>0</v>
      </c>
      <c r="EO96" s="54">
        <f t="shared" si="205"/>
        <v>0</v>
      </c>
      <c r="EP96" s="187"/>
      <c r="EQ96" s="187"/>
      <c r="ER96" s="187"/>
      <c r="ES96" s="187"/>
      <c r="ET96" s="187"/>
      <c r="EU96" s="187"/>
      <c r="EV96" s="187"/>
      <c r="EW96" s="187"/>
      <c r="EX96" s="187"/>
      <c r="EY96" s="187"/>
      <c r="EZ96" s="187"/>
      <c r="FA96" s="187"/>
      <c r="FB96" s="187"/>
      <c r="FC96" s="187"/>
      <c r="FD96" s="187"/>
      <c r="FE96" s="187"/>
      <c r="FF96" s="187"/>
      <c r="FG96" s="187"/>
      <c r="FH96" s="187"/>
      <c r="FI96" s="187"/>
      <c r="FJ96" s="187"/>
    </row>
    <row r="97" spans="1:166" s="93" customFormat="1" ht="30" customHeight="1" x14ac:dyDescent="0.5">
      <c r="A97" s="36" t="s">
        <v>23</v>
      </c>
      <c r="B97" s="37">
        <v>46231</v>
      </c>
      <c r="C97" s="37" t="s">
        <v>19</v>
      </c>
      <c r="D97" s="38"/>
      <c r="E97" s="157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6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6"/>
      <c r="AL97" s="130"/>
      <c r="AM97" s="131"/>
      <c r="AN97" s="131"/>
      <c r="AO97" s="131"/>
      <c r="AP97" s="131"/>
      <c r="AQ97" s="131"/>
      <c r="AR97" s="131"/>
      <c r="AS97" s="131"/>
      <c r="AT97" s="131"/>
      <c r="AU97" s="131"/>
      <c r="AV97" s="131"/>
      <c r="AW97" s="131"/>
      <c r="AX97" s="131"/>
      <c r="AY97" s="131"/>
      <c r="AZ97" s="131"/>
      <c r="BA97" s="132"/>
      <c r="BB97" s="130"/>
      <c r="BC97" s="131"/>
      <c r="BD97" s="131"/>
      <c r="BE97" s="131"/>
      <c r="BF97" s="131"/>
      <c r="BG97" s="133"/>
      <c r="BH97" s="133"/>
      <c r="BI97" s="133"/>
      <c r="BJ97" s="96"/>
      <c r="BK97" s="97"/>
      <c r="BL97" s="98"/>
      <c r="BM97" s="98"/>
      <c r="BN97" s="98"/>
      <c r="BO97" s="98"/>
      <c r="BP97" s="99"/>
      <c r="BQ97" s="173"/>
      <c r="BR97" s="173"/>
      <c r="BS97" s="165"/>
      <c r="BT97" s="94">
        <v>15</v>
      </c>
      <c r="BU97" s="94">
        <v>20</v>
      </c>
      <c r="BV97" s="94"/>
      <c r="BW97" s="66"/>
      <c r="BX97" s="53"/>
      <c r="BY97" s="54">
        <f t="shared" si="138"/>
        <v>0</v>
      </c>
      <c r="BZ97" s="54">
        <f t="shared" si="139"/>
        <v>0</v>
      </c>
      <c r="CA97" s="54">
        <f t="shared" si="140"/>
        <v>0</v>
      </c>
      <c r="CB97" s="54">
        <f t="shared" si="141"/>
        <v>0</v>
      </c>
      <c r="CC97" s="54">
        <f t="shared" si="142"/>
        <v>0</v>
      </c>
      <c r="CD97" s="54">
        <f t="shared" si="143"/>
        <v>0</v>
      </c>
      <c r="CE97" s="54">
        <f t="shared" si="144"/>
        <v>0</v>
      </c>
      <c r="CF97" s="54">
        <f t="shared" si="145"/>
        <v>0</v>
      </c>
      <c r="CG97" s="54">
        <f t="shared" si="146"/>
        <v>0</v>
      </c>
      <c r="CH97" s="54">
        <f t="shared" si="147"/>
        <v>0</v>
      </c>
      <c r="CI97" s="54">
        <f t="shared" si="148"/>
        <v>0</v>
      </c>
      <c r="CJ97" s="54">
        <f t="shared" si="149"/>
        <v>0</v>
      </c>
      <c r="CK97" s="54">
        <f t="shared" si="150"/>
        <v>0</v>
      </c>
      <c r="CL97" s="54">
        <f t="shared" si="151"/>
        <v>0</v>
      </c>
      <c r="CM97" s="54">
        <f t="shared" si="152"/>
        <v>1</v>
      </c>
      <c r="CN97" s="54">
        <f t="shared" si="153"/>
        <v>0</v>
      </c>
      <c r="CO97" s="54">
        <f t="shared" si="154"/>
        <v>0</v>
      </c>
      <c r="CP97" s="54">
        <f t="shared" si="155"/>
        <v>0</v>
      </c>
      <c r="CQ97" s="54">
        <f t="shared" si="156"/>
        <v>0</v>
      </c>
      <c r="CR97" s="54">
        <f t="shared" si="157"/>
        <v>1</v>
      </c>
      <c r="CS97" s="54">
        <f t="shared" si="158"/>
        <v>0</v>
      </c>
      <c r="CT97" s="54">
        <f t="shared" si="159"/>
        <v>0</v>
      </c>
      <c r="CU97" s="54">
        <f t="shared" si="160"/>
        <v>0</v>
      </c>
      <c r="CV97" s="54">
        <f t="shared" si="161"/>
        <v>0</v>
      </c>
      <c r="CW97" s="54">
        <f t="shared" si="162"/>
        <v>0</v>
      </c>
      <c r="CX97" s="54">
        <f t="shared" si="163"/>
        <v>0</v>
      </c>
      <c r="CY97" s="54">
        <f t="shared" si="164"/>
        <v>0</v>
      </c>
      <c r="CZ97" s="54">
        <f t="shared" si="165"/>
        <v>0</v>
      </c>
      <c r="DA97" s="54">
        <f t="shared" si="166"/>
        <v>0</v>
      </c>
      <c r="DB97" s="54">
        <f t="shared" si="167"/>
        <v>0</v>
      </c>
      <c r="DC97" s="54">
        <f t="shared" si="168"/>
        <v>0</v>
      </c>
      <c r="DD97" s="54">
        <f t="shared" si="169"/>
        <v>0</v>
      </c>
      <c r="DE97" s="54">
        <f t="shared" si="170"/>
        <v>0</v>
      </c>
      <c r="DF97" s="54">
        <f t="shared" si="171"/>
        <v>0</v>
      </c>
      <c r="DG97" s="54">
        <f t="shared" si="172"/>
        <v>0</v>
      </c>
      <c r="DH97" s="54">
        <f t="shared" si="173"/>
        <v>0</v>
      </c>
      <c r="DI97" s="54">
        <f t="shared" si="174"/>
        <v>0</v>
      </c>
      <c r="DJ97" s="54">
        <f t="shared" si="175"/>
        <v>0</v>
      </c>
      <c r="DK97" s="54">
        <f t="shared" si="176"/>
        <v>0</v>
      </c>
      <c r="DL97" s="54">
        <f t="shared" si="177"/>
        <v>0</v>
      </c>
      <c r="DM97" s="54">
        <f t="shared" si="178"/>
        <v>0</v>
      </c>
      <c r="DN97" s="54">
        <f t="shared" si="179"/>
        <v>0</v>
      </c>
      <c r="DO97" s="54">
        <f t="shared" si="180"/>
        <v>0</v>
      </c>
      <c r="DP97" s="54">
        <f t="shared" si="181"/>
        <v>0</v>
      </c>
      <c r="DQ97" s="54">
        <f t="shared" si="182"/>
        <v>0</v>
      </c>
      <c r="DR97" s="54">
        <f t="shared" si="183"/>
        <v>0</v>
      </c>
      <c r="DS97" s="54">
        <f t="shared" si="184"/>
        <v>0</v>
      </c>
      <c r="DT97" s="54">
        <f t="shared" si="185"/>
        <v>0</v>
      </c>
      <c r="DU97" s="54">
        <f t="shared" si="186"/>
        <v>0</v>
      </c>
      <c r="DV97" s="54">
        <f t="shared" si="187"/>
        <v>0</v>
      </c>
      <c r="DW97" s="54">
        <f t="shared" si="188"/>
        <v>0</v>
      </c>
      <c r="DX97" s="54">
        <f t="shared" si="189"/>
        <v>0</v>
      </c>
      <c r="DY97" s="54">
        <f t="shared" si="190"/>
        <v>0</v>
      </c>
      <c r="DZ97" s="54">
        <f t="shared" si="191"/>
        <v>0</v>
      </c>
      <c r="EA97" s="54">
        <f t="shared" si="192"/>
        <v>0</v>
      </c>
      <c r="EB97" s="54">
        <f t="shared" si="193"/>
        <v>0</v>
      </c>
      <c r="EC97" s="54">
        <f t="shared" si="194"/>
        <v>0</v>
      </c>
      <c r="ED97" s="54">
        <f t="shared" si="195"/>
        <v>0</v>
      </c>
      <c r="EE97" s="54">
        <f t="shared" si="196"/>
        <v>0</v>
      </c>
      <c r="EF97" s="54">
        <f t="shared" si="197"/>
        <v>0</v>
      </c>
      <c r="EG97" s="54">
        <f t="shared" si="198"/>
        <v>0</v>
      </c>
      <c r="EH97" s="54">
        <f t="shared" si="199"/>
        <v>0</v>
      </c>
      <c r="EI97" s="54">
        <f t="shared" si="200"/>
        <v>0</v>
      </c>
      <c r="EJ97" s="54">
        <f t="shared" si="201"/>
        <v>0</v>
      </c>
      <c r="EK97" s="54">
        <f t="shared" si="202"/>
        <v>0</v>
      </c>
      <c r="EL97" s="54">
        <f t="shared" si="203"/>
        <v>0</v>
      </c>
      <c r="EM97" s="54">
        <f t="shared" si="204"/>
        <v>0</v>
      </c>
      <c r="EN97" s="54">
        <f t="shared" si="205"/>
        <v>0</v>
      </c>
      <c r="EO97" s="54">
        <f t="shared" si="205"/>
        <v>0</v>
      </c>
      <c r="EP97" s="195"/>
      <c r="EQ97" s="195"/>
      <c r="ER97" s="195"/>
      <c r="ES97" s="195"/>
      <c r="ET97" s="195"/>
      <c r="EU97" s="195"/>
      <c r="EV97" s="195"/>
      <c r="EW97" s="195"/>
      <c r="EX97" s="195"/>
      <c r="EY97" s="195"/>
      <c r="EZ97" s="195"/>
      <c r="FA97" s="195"/>
      <c r="FB97" s="195"/>
      <c r="FC97" s="195"/>
      <c r="FD97" s="195"/>
      <c r="FE97" s="195"/>
      <c r="FF97" s="195"/>
      <c r="FG97" s="195"/>
      <c r="FH97" s="195"/>
      <c r="FI97" s="195"/>
      <c r="FJ97" s="195"/>
    </row>
    <row r="98" spans="1:166" s="93" customFormat="1" ht="30" customHeight="1" x14ac:dyDescent="0.5">
      <c r="A98" s="36"/>
      <c r="B98" s="37"/>
      <c r="C98" s="37" t="s">
        <v>21</v>
      </c>
      <c r="D98" s="38"/>
      <c r="E98" s="157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6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6"/>
      <c r="AL98" s="130"/>
      <c r="AM98" s="131"/>
      <c r="AN98" s="131"/>
      <c r="AO98" s="131"/>
      <c r="AP98" s="131"/>
      <c r="AQ98" s="131"/>
      <c r="AR98" s="131"/>
      <c r="AS98" s="131"/>
      <c r="AT98" s="131"/>
      <c r="AU98" s="131"/>
      <c r="AV98" s="131"/>
      <c r="AW98" s="131"/>
      <c r="AX98" s="131"/>
      <c r="AY98" s="131"/>
      <c r="AZ98" s="131"/>
      <c r="BA98" s="132"/>
      <c r="BB98" s="130"/>
      <c r="BC98" s="131"/>
      <c r="BD98" s="131"/>
      <c r="BE98" s="131"/>
      <c r="BF98" s="131"/>
      <c r="BG98" s="133"/>
      <c r="BH98" s="133"/>
      <c r="BI98" s="133"/>
      <c r="BJ98" s="96"/>
      <c r="BK98" s="97"/>
      <c r="BL98" s="98"/>
      <c r="BM98" s="98"/>
      <c r="BN98" s="98"/>
      <c r="BO98" s="98"/>
      <c r="BP98" s="99"/>
      <c r="BQ98" s="173"/>
      <c r="BR98" s="173"/>
      <c r="BS98" s="165"/>
      <c r="BT98" s="94"/>
      <c r="BU98" s="94"/>
      <c r="BV98" s="94"/>
      <c r="BW98" s="66"/>
      <c r="BX98" s="53"/>
      <c r="BY98" s="54">
        <f t="shared" si="138"/>
        <v>0</v>
      </c>
      <c r="BZ98" s="54">
        <f t="shared" si="139"/>
        <v>0</v>
      </c>
      <c r="CA98" s="54">
        <f t="shared" si="140"/>
        <v>0</v>
      </c>
      <c r="CB98" s="54">
        <f t="shared" si="141"/>
        <v>0</v>
      </c>
      <c r="CC98" s="54">
        <f t="shared" si="142"/>
        <v>0</v>
      </c>
      <c r="CD98" s="54">
        <f t="shared" si="143"/>
        <v>0</v>
      </c>
      <c r="CE98" s="54">
        <f t="shared" si="144"/>
        <v>0</v>
      </c>
      <c r="CF98" s="54">
        <f t="shared" si="145"/>
        <v>0</v>
      </c>
      <c r="CG98" s="54">
        <f t="shared" si="146"/>
        <v>0</v>
      </c>
      <c r="CH98" s="54">
        <f t="shared" si="147"/>
        <v>0</v>
      </c>
      <c r="CI98" s="54">
        <f t="shared" si="148"/>
        <v>0</v>
      </c>
      <c r="CJ98" s="54">
        <f t="shared" si="149"/>
        <v>0</v>
      </c>
      <c r="CK98" s="54">
        <f t="shared" si="150"/>
        <v>0</v>
      </c>
      <c r="CL98" s="54">
        <f t="shared" si="151"/>
        <v>0</v>
      </c>
      <c r="CM98" s="54">
        <f t="shared" si="152"/>
        <v>0</v>
      </c>
      <c r="CN98" s="54">
        <f t="shared" si="153"/>
        <v>0</v>
      </c>
      <c r="CO98" s="54">
        <f t="shared" si="154"/>
        <v>0</v>
      </c>
      <c r="CP98" s="54">
        <f t="shared" si="155"/>
        <v>0</v>
      </c>
      <c r="CQ98" s="54">
        <f t="shared" si="156"/>
        <v>0</v>
      </c>
      <c r="CR98" s="54">
        <f t="shared" si="157"/>
        <v>0</v>
      </c>
      <c r="CS98" s="54">
        <f t="shared" si="158"/>
        <v>0</v>
      </c>
      <c r="CT98" s="54">
        <f t="shared" si="159"/>
        <v>0</v>
      </c>
      <c r="CU98" s="54">
        <f t="shared" si="160"/>
        <v>0</v>
      </c>
      <c r="CV98" s="54">
        <f t="shared" si="161"/>
        <v>0</v>
      </c>
      <c r="CW98" s="54">
        <f t="shared" si="162"/>
        <v>0</v>
      </c>
      <c r="CX98" s="54">
        <f t="shared" si="163"/>
        <v>0</v>
      </c>
      <c r="CY98" s="54">
        <f t="shared" si="164"/>
        <v>0</v>
      </c>
      <c r="CZ98" s="54">
        <f t="shared" si="165"/>
        <v>0</v>
      </c>
      <c r="DA98" s="54">
        <f t="shared" si="166"/>
        <v>0</v>
      </c>
      <c r="DB98" s="54">
        <f t="shared" si="167"/>
        <v>0</v>
      </c>
      <c r="DC98" s="54">
        <f t="shared" si="168"/>
        <v>0</v>
      </c>
      <c r="DD98" s="54">
        <f t="shared" si="169"/>
        <v>0</v>
      </c>
      <c r="DE98" s="54">
        <f t="shared" si="170"/>
        <v>0</v>
      </c>
      <c r="DF98" s="54">
        <f t="shared" si="171"/>
        <v>0</v>
      </c>
      <c r="DG98" s="54">
        <f t="shared" si="172"/>
        <v>0</v>
      </c>
      <c r="DH98" s="54">
        <f t="shared" si="173"/>
        <v>0</v>
      </c>
      <c r="DI98" s="54">
        <f t="shared" si="174"/>
        <v>0</v>
      </c>
      <c r="DJ98" s="54">
        <f t="shared" si="175"/>
        <v>0</v>
      </c>
      <c r="DK98" s="54">
        <f t="shared" si="176"/>
        <v>0</v>
      </c>
      <c r="DL98" s="54">
        <f t="shared" si="177"/>
        <v>0</v>
      </c>
      <c r="DM98" s="54">
        <f t="shared" si="178"/>
        <v>0</v>
      </c>
      <c r="DN98" s="54">
        <f t="shared" si="179"/>
        <v>0</v>
      </c>
      <c r="DO98" s="54">
        <f t="shared" si="180"/>
        <v>0</v>
      </c>
      <c r="DP98" s="54">
        <f t="shared" si="181"/>
        <v>0</v>
      </c>
      <c r="DQ98" s="54">
        <f t="shared" si="182"/>
        <v>0</v>
      </c>
      <c r="DR98" s="54">
        <f t="shared" si="183"/>
        <v>0</v>
      </c>
      <c r="DS98" s="54">
        <f t="shared" si="184"/>
        <v>0</v>
      </c>
      <c r="DT98" s="54">
        <f t="shared" si="185"/>
        <v>0</v>
      </c>
      <c r="DU98" s="54">
        <f t="shared" si="186"/>
        <v>0</v>
      </c>
      <c r="DV98" s="54">
        <f t="shared" si="187"/>
        <v>0</v>
      </c>
      <c r="DW98" s="54">
        <f t="shared" si="188"/>
        <v>0</v>
      </c>
      <c r="DX98" s="54">
        <f t="shared" si="189"/>
        <v>0</v>
      </c>
      <c r="DY98" s="54">
        <f t="shared" si="190"/>
        <v>0</v>
      </c>
      <c r="DZ98" s="54">
        <f t="shared" si="191"/>
        <v>0</v>
      </c>
      <c r="EA98" s="54">
        <f t="shared" si="192"/>
        <v>0</v>
      </c>
      <c r="EB98" s="54">
        <f t="shared" si="193"/>
        <v>0</v>
      </c>
      <c r="EC98" s="54">
        <f t="shared" si="194"/>
        <v>0</v>
      </c>
      <c r="ED98" s="54">
        <f t="shared" si="195"/>
        <v>0</v>
      </c>
      <c r="EE98" s="54">
        <f t="shared" si="196"/>
        <v>0</v>
      </c>
      <c r="EF98" s="54">
        <f t="shared" si="197"/>
        <v>0</v>
      </c>
      <c r="EG98" s="54">
        <f t="shared" si="198"/>
        <v>0</v>
      </c>
      <c r="EH98" s="54">
        <f t="shared" si="199"/>
        <v>0</v>
      </c>
      <c r="EI98" s="54">
        <f t="shared" si="200"/>
        <v>0</v>
      </c>
      <c r="EJ98" s="54">
        <f t="shared" si="201"/>
        <v>0</v>
      </c>
      <c r="EK98" s="54">
        <f t="shared" si="202"/>
        <v>0</v>
      </c>
      <c r="EL98" s="54">
        <f t="shared" si="203"/>
        <v>0</v>
      </c>
      <c r="EM98" s="54">
        <f t="shared" si="204"/>
        <v>0</v>
      </c>
      <c r="EN98" s="54">
        <f t="shared" si="205"/>
        <v>0</v>
      </c>
      <c r="EO98" s="54">
        <f t="shared" si="205"/>
        <v>0</v>
      </c>
      <c r="EP98" s="195"/>
      <c r="EQ98" s="195"/>
      <c r="ER98" s="195"/>
      <c r="ES98" s="195"/>
      <c r="ET98" s="195"/>
      <c r="EU98" s="195"/>
      <c r="EV98" s="195"/>
      <c r="EW98" s="195"/>
      <c r="EX98" s="195"/>
      <c r="EY98" s="195"/>
      <c r="EZ98" s="195"/>
      <c r="FA98" s="195"/>
      <c r="FB98" s="195"/>
      <c r="FC98" s="195"/>
      <c r="FD98" s="195"/>
      <c r="FE98" s="195"/>
      <c r="FF98" s="195"/>
      <c r="FG98" s="195"/>
      <c r="FH98" s="195"/>
      <c r="FI98" s="195"/>
      <c r="FJ98" s="195"/>
    </row>
    <row r="99" spans="1:166" s="93" customFormat="1" ht="30" customHeight="1" x14ac:dyDescent="0.5">
      <c r="A99" s="36" t="s">
        <v>24</v>
      </c>
      <c r="B99" s="37">
        <v>46232</v>
      </c>
      <c r="C99" s="37" t="s">
        <v>19</v>
      </c>
      <c r="D99" s="38"/>
      <c r="E99" s="39"/>
      <c r="F99" s="129"/>
      <c r="G99" s="129"/>
      <c r="H99" s="129"/>
      <c r="I99" s="129"/>
      <c r="J99" s="129"/>
      <c r="K99" s="129"/>
      <c r="L99" s="129"/>
      <c r="M99" s="129"/>
      <c r="N99" s="129"/>
      <c r="O99" s="129"/>
      <c r="P99" s="129"/>
      <c r="Q99" s="129"/>
      <c r="R99" s="129"/>
      <c r="S99" s="129"/>
      <c r="T99" s="101"/>
      <c r="U99" s="100"/>
      <c r="V99" s="100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1"/>
      <c r="AL99" s="178"/>
      <c r="AM99" s="100"/>
      <c r="AN99" s="100"/>
      <c r="AO99" s="100"/>
      <c r="AP99" s="100"/>
      <c r="AQ99" s="100"/>
      <c r="AR99" s="100"/>
      <c r="AS99" s="100"/>
      <c r="AT99" s="100"/>
      <c r="AU99" s="100"/>
      <c r="AV99" s="100"/>
      <c r="AW99" s="100"/>
      <c r="AX99" s="100"/>
      <c r="AY99" s="100"/>
      <c r="AZ99" s="100"/>
      <c r="BA99" s="179"/>
      <c r="BB99" s="178"/>
      <c r="BC99" s="100"/>
      <c r="BD99" s="100"/>
      <c r="BE99" s="100"/>
      <c r="BF99" s="100"/>
      <c r="BG99" s="100"/>
      <c r="BH99" s="100"/>
      <c r="BI99" s="100"/>
      <c r="BJ99" s="101"/>
      <c r="BK99" s="102"/>
      <c r="BL99" s="103"/>
      <c r="BM99" s="103"/>
      <c r="BN99" s="103"/>
      <c r="BO99" s="103"/>
      <c r="BP99" s="104"/>
      <c r="BQ99" s="173"/>
      <c r="BR99" s="173"/>
      <c r="BS99" s="165"/>
      <c r="BT99" s="94">
        <v>17</v>
      </c>
      <c r="BU99" s="94">
        <v>19</v>
      </c>
      <c r="BV99" s="94"/>
      <c r="BW99" s="66"/>
      <c r="BX99" s="53"/>
      <c r="BY99" s="54">
        <f t="shared" si="138"/>
        <v>0</v>
      </c>
      <c r="BZ99" s="54">
        <f t="shared" si="139"/>
        <v>0</v>
      </c>
      <c r="CA99" s="54">
        <f t="shared" si="140"/>
        <v>0</v>
      </c>
      <c r="CB99" s="54">
        <f t="shared" si="141"/>
        <v>0</v>
      </c>
      <c r="CC99" s="54">
        <f t="shared" si="142"/>
        <v>0</v>
      </c>
      <c r="CD99" s="54">
        <f t="shared" si="143"/>
        <v>0</v>
      </c>
      <c r="CE99" s="54">
        <f t="shared" si="144"/>
        <v>0</v>
      </c>
      <c r="CF99" s="54">
        <f t="shared" si="145"/>
        <v>0</v>
      </c>
      <c r="CG99" s="54">
        <f t="shared" si="146"/>
        <v>0</v>
      </c>
      <c r="CH99" s="54">
        <f t="shared" si="147"/>
        <v>0</v>
      </c>
      <c r="CI99" s="54">
        <f t="shared" si="148"/>
        <v>0</v>
      </c>
      <c r="CJ99" s="54">
        <f t="shared" si="149"/>
        <v>0</v>
      </c>
      <c r="CK99" s="54">
        <f t="shared" si="150"/>
        <v>0</v>
      </c>
      <c r="CL99" s="54">
        <f t="shared" si="151"/>
        <v>0</v>
      </c>
      <c r="CM99" s="54">
        <f t="shared" si="152"/>
        <v>0</v>
      </c>
      <c r="CN99" s="54">
        <f t="shared" si="153"/>
        <v>0</v>
      </c>
      <c r="CO99" s="54">
        <f t="shared" si="154"/>
        <v>1</v>
      </c>
      <c r="CP99" s="54">
        <f t="shared" si="155"/>
        <v>0</v>
      </c>
      <c r="CQ99" s="54">
        <f t="shared" si="156"/>
        <v>1</v>
      </c>
      <c r="CR99" s="54">
        <f t="shared" si="157"/>
        <v>0</v>
      </c>
      <c r="CS99" s="54">
        <f t="shared" si="158"/>
        <v>0</v>
      </c>
      <c r="CT99" s="54">
        <f t="shared" si="159"/>
        <v>0</v>
      </c>
      <c r="CU99" s="54">
        <f t="shared" si="160"/>
        <v>0</v>
      </c>
      <c r="CV99" s="54">
        <f t="shared" si="161"/>
        <v>0</v>
      </c>
      <c r="CW99" s="54">
        <f t="shared" si="162"/>
        <v>0</v>
      </c>
      <c r="CX99" s="54">
        <f t="shared" si="163"/>
        <v>0</v>
      </c>
      <c r="CY99" s="54">
        <f t="shared" si="164"/>
        <v>0</v>
      </c>
      <c r="CZ99" s="54">
        <f t="shared" si="165"/>
        <v>0</v>
      </c>
      <c r="DA99" s="54">
        <f t="shared" si="166"/>
        <v>0</v>
      </c>
      <c r="DB99" s="54">
        <f t="shared" si="167"/>
        <v>0</v>
      </c>
      <c r="DC99" s="54">
        <f t="shared" si="168"/>
        <v>0</v>
      </c>
      <c r="DD99" s="54">
        <f t="shared" si="169"/>
        <v>0</v>
      </c>
      <c r="DE99" s="54">
        <f t="shared" si="170"/>
        <v>0</v>
      </c>
      <c r="DF99" s="54">
        <f t="shared" si="171"/>
        <v>0</v>
      </c>
      <c r="DG99" s="54">
        <f t="shared" si="172"/>
        <v>0</v>
      </c>
      <c r="DH99" s="54">
        <f t="shared" si="173"/>
        <v>0</v>
      </c>
      <c r="DI99" s="54">
        <f t="shared" si="174"/>
        <v>0</v>
      </c>
      <c r="DJ99" s="54">
        <f t="shared" si="175"/>
        <v>0</v>
      </c>
      <c r="DK99" s="54">
        <f t="shared" si="176"/>
        <v>0</v>
      </c>
      <c r="DL99" s="54">
        <f t="shared" si="177"/>
        <v>0</v>
      </c>
      <c r="DM99" s="54">
        <f t="shared" si="178"/>
        <v>0</v>
      </c>
      <c r="DN99" s="54">
        <f t="shared" si="179"/>
        <v>0</v>
      </c>
      <c r="DO99" s="54">
        <f t="shared" si="180"/>
        <v>0</v>
      </c>
      <c r="DP99" s="54">
        <f t="shared" si="181"/>
        <v>0</v>
      </c>
      <c r="DQ99" s="54">
        <f t="shared" si="182"/>
        <v>0</v>
      </c>
      <c r="DR99" s="54">
        <f t="shared" si="183"/>
        <v>0</v>
      </c>
      <c r="DS99" s="54">
        <f t="shared" si="184"/>
        <v>0</v>
      </c>
      <c r="DT99" s="54">
        <f t="shared" si="185"/>
        <v>0</v>
      </c>
      <c r="DU99" s="54">
        <f t="shared" si="186"/>
        <v>0</v>
      </c>
      <c r="DV99" s="54">
        <f t="shared" si="187"/>
        <v>0</v>
      </c>
      <c r="DW99" s="54">
        <f t="shared" si="188"/>
        <v>0</v>
      </c>
      <c r="DX99" s="54">
        <f t="shared" si="189"/>
        <v>0</v>
      </c>
      <c r="DY99" s="54">
        <f t="shared" si="190"/>
        <v>0</v>
      </c>
      <c r="DZ99" s="54">
        <f t="shared" si="191"/>
        <v>0</v>
      </c>
      <c r="EA99" s="54">
        <f t="shared" si="192"/>
        <v>0</v>
      </c>
      <c r="EB99" s="54">
        <f t="shared" si="193"/>
        <v>0</v>
      </c>
      <c r="EC99" s="54">
        <f t="shared" si="194"/>
        <v>0</v>
      </c>
      <c r="ED99" s="54">
        <f t="shared" si="195"/>
        <v>0</v>
      </c>
      <c r="EE99" s="54">
        <f t="shared" si="196"/>
        <v>0</v>
      </c>
      <c r="EF99" s="54">
        <f t="shared" si="197"/>
        <v>0</v>
      </c>
      <c r="EG99" s="54">
        <f t="shared" si="198"/>
        <v>0</v>
      </c>
      <c r="EH99" s="54">
        <f t="shared" si="199"/>
        <v>0</v>
      </c>
      <c r="EI99" s="54">
        <f t="shared" si="200"/>
        <v>0</v>
      </c>
      <c r="EJ99" s="54">
        <f t="shared" si="201"/>
        <v>0</v>
      </c>
      <c r="EK99" s="54">
        <f t="shared" si="202"/>
        <v>0</v>
      </c>
      <c r="EL99" s="54">
        <f t="shared" si="203"/>
        <v>0</v>
      </c>
      <c r="EM99" s="54">
        <f t="shared" si="204"/>
        <v>0</v>
      </c>
      <c r="EN99" s="54">
        <f t="shared" si="205"/>
        <v>0</v>
      </c>
      <c r="EO99" s="54">
        <f t="shared" si="205"/>
        <v>0</v>
      </c>
      <c r="EP99" s="195"/>
      <c r="EQ99" s="195"/>
      <c r="ER99" s="195"/>
      <c r="ES99" s="195"/>
      <c r="ET99" s="195"/>
      <c r="EU99" s="195"/>
      <c r="EV99" s="195"/>
      <c r="EW99" s="195"/>
      <c r="EX99" s="195"/>
      <c r="EY99" s="195"/>
      <c r="EZ99" s="195"/>
      <c r="FA99" s="195"/>
      <c r="FB99" s="195"/>
      <c r="FC99" s="195"/>
      <c r="FD99" s="195"/>
      <c r="FE99" s="195"/>
      <c r="FF99" s="195"/>
      <c r="FG99" s="195"/>
      <c r="FH99" s="195"/>
      <c r="FI99" s="195"/>
      <c r="FJ99" s="195"/>
    </row>
    <row r="100" spans="1:166" s="93" customFormat="1" ht="30" customHeight="1" x14ac:dyDescent="0.5">
      <c r="A100" s="36"/>
      <c r="B100" s="37"/>
      <c r="C100" s="37" t="s">
        <v>21</v>
      </c>
      <c r="D100" s="38"/>
      <c r="E100" s="39"/>
      <c r="F100" s="129"/>
      <c r="G100" s="129"/>
      <c r="H100" s="129"/>
      <c r="I100" s="129"/>
      <c r="J100" s="129"/>
      <c r="K100" s="129"/>
      <c r="L100" s="129"/>
      <c r="M100" s="129"/>
      <c r="N100" s="129"/>
      <c r="O100" s="129"/>
      <c r="P100" s="129"/>
      <c r="Q100" s="129"/>
      <c r="R100" s="129"/>
      <c r="S100" s="129"/>
      <c r="T100" s="101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1"/>
      <c r="AL100" s="178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79"/>
      <c r="BB100" s="178"/>
      <c r="BC100" s="100"/>
      <c r="BD100" s="100"/>
      <c r="BE100" s="100"/>
      <c r="BF100" s="100"/>
      <c r="BG100" s="100"/>
      <c r="BH100" s="100"/>
      <c r="BI100" s="100"/>
      <c r="BJ100" s="101"/>
      <c r="BK100" s="102"/>
      <c r="BL100" s="103"/>
      <c r="BM100" s="103"/>
      <c r="BN100" s="103"/>
      <c r="BO100" s="103"/>
      <c r="BP100" s="104"/>
      <c r="BQ100" s="173"/>
      <c r="BR100" s="173"/>
      <c r="BS100" s="165"/>
      <c r="BT100" s="94">
        <v>17</v>
      </c>
      <c r="BU100" s="94">
        <v>19</v>
      </c>
      <c r="BV100" s="94"/>
      <c r="BW100" s="66"/>
      <c r="BX100" s="53"/>
      <c r="BY100" s="54">
        <f t="shared" si="138"/>
        <v>0</v>
      </c>
      <c r="BZ100" s="54">
        <f t="shared" si="139"/>
        <v>0</v>
      </c>
      <c r="CA100" s="54">
        <f t="shared" si="140"/>
        <v>0</v>
      </c>
      <c r="CB100" s="54">
        <f t="shared" si="141"/>
        <v>0</v>
      </c>
      <c r="CC100" s="54">
        <f t="shared" si="142"/>
        <v>0</v>
      </c>
      <c r="CD100" s="54">
        <f t="shared" si="143"/>
        <v>0</v>
      </c>
      <c r="CE100" s="54">
        <f t="shared" si="144"/>
        <v>0</v>
      </c>
      <c r="CF100" s="54">
        <f t="shared" si="145"/>
        <v>0</v>
      </c>
      <c r="CG100" s="54">
        <f t="shared" si="146"/>
        <v>0</v>
      </c>
      <c r="CH100" s="54">
        <f t="shared" si="147"/>
        <v>0</v>
      </c>
      <c r="CI100" s="54">
        <f t="shared" si="148"/>
        <v>0</v>
      </c>
      <c r="CJ100" s="54">
        <f t="shared" si="149"/>
        <v>0</v>
      </c>
      <c r="CK100" s="54">
        <f t="shared" si="150"/>
        <v>0</v>
      </c>
      <c r="CL100" s="54">
        <f t="shared" si="151"/>
        <v>0</v>
      </c>
      <c r="CM100" s="54">
        <f t="shared" si="152"/>
        <v>0</v>
      </c>
      <c r="CN100" s="54">
        <f t="shared" si="153"/>
        <v>0</v>
      </c>
      <c r="CO100" s="54">
        <f t="shared" si="154"/>
        <v>1</v>
      </c>
      <c r="CP100" s="54">
        <f t="shared" si="155"/>
        <v>0</v>
      </c>
      <c r="CQ100" s="54">
        <f t="shared" si="156"/>
        <v>1</v>
      </c>
      <c r="CR100" s="54">
        <f t="shared" si="157"/>
        <v>0</v>
      </c>
      <c r="CS100" s="54">
        <f t="shared" si="158"/>
        <v>0</v>
      </c>
      <c r="CT100" s="54">
        <f t="shared" si="159"/>
        <v>0</v>
      </c>
      <c r="CU100" s="54">
        <f t="shared" si="160"/>
        <v>0</v>
      </c>
      <c r="CV100" s="54">
        <f t="shared" si="161"/>
        <v>0</v>
      </c>
      <c r="CW100" s="54">
        <f t="shared" si="162"/>
        <v>0</v>
      </c>
      <c r="CX100" s="54">
        <f t="shared" si="163"/>
        <v>0</v>
      </c>
      <c r="CY100" s="54">
        <f t="shared" si="164"/>
        <v>0</v>
      </c>
      <c r="CZ100" s="54">
        <f t="shared" si="165"/>
        <v>0</v>
      </c>
      <c r="DA100" s="54">
        <f t="shared" si="166"/>
        <v>0</v>
      </c>
      <c r="DB100" s="54">
        <f t="shared" si="167"/>
        <v>0</v>
      </c>
      <c r="DC100" s="54">
        <f t="shared" si="168"/>
        <v>0</v>
      </c>
      <c r="DD100" s="54">
        <f t="shared" si="169"/>
        <v>0</v>
      </c>
      <c r="DE100" s="54">
        <f t="shared" si="170"/>
        <v>0</v>
      </c>
      <c r="DF100" s="54">
        <f t="shared" si="171"/>
        <v>0</v>
      </c>
      <c r="DG100" s="54">
        <f t="shared" si="172"/>
        <v>0</v>
      </c>
      <c r="DH100" s="54">
        <f t="shared" si="173"/>
        <v>0</v>
      </c>
      <c r="DI100" s="54">
        <f t="shared" si="174"/>
        <v>0</v>
      </c>
      <c r="DJ100" s="54">
        <f t="shared" si="175"/>
        <v>0</v>
      </c>
      <c r="DK100" s="54">
        <f t="shared" si="176"/>
        <v>0</v>
      </c>
      <c r="DL100" s="54">
        <f t="shared" si="177"/>
        <v>0</v>
      </c>
      <c r="DM100" s="54">
        <f t="shared" si="178"/>
        <v>0</v>
      </c>
      <c r="DN100" s="54">
        <f t="shared" si="179"/>
        <v>0</v>
      </c>
      <c r="DO100" s="54">
        <f t="shared" si="180"/>
        <v>0</v>
      </c>
      <c r="DP100" s="54">
        <f t="shared" si="181"/>
        <v>0</v>
      </c>
      <c r="DQ100" s="54">
        <f t="shared" si="182"/>
        <v>0</v>
      </c>
      <c r="DR100" s="54">
        <f t="shared" si="183"/>
        <v>0</v>
      </c>
      <c r="DS100" s="54">
        <f t="shared" si="184"/>
        <v>0</v>
      </c>
      <c r="DT100" s="54">
        <f t="shared" si="185"/>
        <v>0</v>
      </c>
      <c r="DU100" s="54">
        <f t="shared" si="186"/>
        <v>0</v>
      </c>
      <c r="DV100" s="54">
        <f t="shared" si="187"/>
        <v>0</v>
      </c>
      <c r="DW100" s="54">
        <f t="shared" si="188"/>
        <v>0</v>
      </c>
      <c r="DX100" s="54">
        <f t="shared" si="189"/>
        <v>0</v>
      </c>
      <c r="DY100" s="54">
        <f t="shared" si="190"/>
        <v>0</v>
      </c>
      <c r="DZ100" s="54">
        <f t="shared" si="191"/>
        <v>0</v>
      </c>
      <c r="EA100" s="54">
        <f t="shared" si="192"/>
        <v>0</v>
      </c>
      <c r="EB100" s="54">
        <f t="shared" si="193"/>
        <v>0</v>
      </c>
      <c r="EC100" s="54">
        <f t="shared" si="194"/>
        <v>0</v>
      </c>
      <c r="ED100" s="54">
        <f t="shared" si="195"/>
        <v>0</v>
      </c>
      <c r="EE100" s="54">
        <f t="shared" si="196"/>
        <v>0</v>
      </c>
      <c r="EF100" s="54">
        <f t="shared" si="197"/>
        <v>0</v>
      </c>
      <c r="EG100" s="54">
        <f t="shared" si="198"/>
        <v>0</v>
      </c>
      <c r="EH100" s="54">
        <f t="shared" si="199"/>
        <v>0</v>
      </c>
      <c r="EI100" s="54">
        <f t="shared" si="200"/>
        <v>0</v>
      </c>
      <c r="EJ100" s="54">
        <f t="shared" si="201"/>
        <v>0</v>
      </c>
      <c r="EK100" s="54">
        <f t="shared" si="202"/>
        <v>0</v>
      </c>
      <c r="EL100" s="54">
        <f t="shared" si="203"/>
        <v>0</v>
      </c>
      <c r="EM100" s="54">
        <f t="shared" si="204"/>
        <v>0</v>
      </c>
      <c r="EN100" s="54">
        <f t="shared" si="205"/>
        <v>0</v>
      </c>
      <c r="EO100" s="54">
        <f t="shared" si="205"/>
        <v>0</v>
      </c>
      <c r="EP100" s="195"/>
      <c r="EQ100" s="195"/>
      <c r="ER100" s="195"/>
      <c r="ES100" s="195"/>
      <c r="ET100" s="195"/>
      <c r="EU100" s="195"/>
      <c r="EV100" s="195"/>
      <c r="EW100" s="195"/>
      <c r="EX100" s="195"/>
      <c r="EY100" s="195"/>
      <c r="EZ100" s="195"/>
      <c r="FA100" s="195"/>
      <c r="FB100" s="195"/>
      <c r="FC100" s="195"/>
      <c r="FD100" s="195"/>
      <c r="FE100" s="195"/>
      <c r="FF100" s="195"/>
      <c r="FG100" s="195"/>
      <c r="FH100" s="195"/>
      <c r="FI100" s="195"/>
      <c r="FJ100" s="195"/>
    </row>
    <row r="101" spans="1:166" s="93" customFormat="1" ht="30" customHeight="1" x14ac:dyDescent="0.5">
      <c r="A101" s="36" t="s">
        <v>32</v>
      </c>
      <c r="B101" s="37">
        <v>46233</v>
      </c>
      <c r="C101" s="37" t="s">
        <v>19</v>
      </c>
      <c r="D101" s="38"/>
      <c r="E101" s="39"/>
      <c r="F101" s="129"/>
      <c r="G101" s="129"/>
      <c r="H101" s="129"/>
      <c r="I101" s="129"/>
      <c r="J101" s="129"/>
      <c r="K101" s="129"/>
      <c r="L101" s="129"/>
      <c r="M101" s="129"/>
      <c r="N101" s="129"/>
      <c r="O101" s="129"/>
      <c r="P101" s="129"/>
      <c r="Q101" s="129"/>
      <c r="R101" s="129"/>
      <c r="S101" s="129"/>
      <c r="T101" s="106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5"/>
      <c r="AI101" s="105"/>
      <c r="AJ101" s="105"/>
      <c r="AK101" s="106"/>
      <c r="AL101" s="180"/>
      <c r="AM101" s="105"/>
      <c r="AN101" s="105"/>
      <c r="AO101" s="105"/>
      <c r="AP101" s="105"/>
      <c r="AQ101" s="105"/>
      <c r="AR101" s="105"/>
      <c r="AS101" s="105"/>
      <c r="AT101" s="105"/>
      <c r="AU101" s="105"/>
      <c r="AV101" s="105"/>
      <c r="AW101" s="105"/>
      <c r="AX101" s="105"/>
      <c r="AY101" s="105"/>
      <c r="AZ101" s="105"/>
      <c r="BA101" s="181"/>
      <c r="BB101" s="180"/>
      <c r="BC101" s="105"/>
      <c r="BD101" s="105"/>
      <c r="BE101" s="105"/>
      <c r="BF101" s="105"/>
      <c r="BG101" s="105"/>
      <c r="BH101" s="105"/>
      <c r="BI101" s="105"/>
      <c r="BJ101" s="106"/>
      <c r="BK101" s="107"/>
      <c r="BL101" s="108"/>
      <c r="BM101" s="108"/>
      <c r="BN101" s="108"/>
      <c r="BO101" s="108"/>
      <c r="BP101" s="109"/>
      <c r="BQ101" s="64"/>
      <c r="BR101" s="64"/>
      <c r="BS101" s="91"/>
      <c r="BT101" s="94">
        <v>17</v>
      </c>
      <c r="BU101" s="94">
        <v>19</v>
      </c>
      <c r="BV101" s="94"/>
      <c r="BW101" s="66"/>
      <c r="BX101" s="53"/>
      <c r="BY101" s="54">
        <f t="shared" si="138"/>
        <v>0</v>
      </c>
      <c r="BZ101" s="54">
        <f t="shared" si="139"/>
        <v>0</v>
      </c>
      <c r="CA101" s="54">
        <f t="shared" si="140"/>
        <v>0</v>
      </c>
      <c r="CB101" s="54">
        <f t="shared" si="141"/>
        <v>0</v>
      </c>
      <c r="CC101" s="54">
        <f t="shared" si="142"/>
        <v>0</v>
      </c>
      <c r="CD101" s="54">
        <f t="shared" si="143"/>
        <v>0</v>
      </c>
      <c r="CE101" s="54">
        <f t="shared" si="144"/>
        <v>0</v>
      </c>
      <c r="CF101" s="54">
        <f t="shared" si="145"/>
        <v>0</v>
      </c>
      <c r="CG101" s="54">
        <f t="shared" si="146"/>
        <v>0</v>
      </c>
      <c r="CH101" s="54">
        <f t="shared" si="147"/>
        <v>0</v>
      </c>
      <c r="CI101" s="54">
        <f t="shared" si="148"/>
        <v>0</v>
      </c>
      <c r="CJ101" s="54">
        <f t="shared" si="149"/>
        <v>0</v>
      </c>
      <c r="CK101" s="54">
        <f t="shared" si="150"/>
        <v>0</v>
      </c>
      <c r="CL101" s="54">
        <f t="shared" si="151"/>
        <v>0</v>
      </c>
      <c r="CM101" s="54">
        <f t="shared" si="152"/>
        <v>0</v>
      </c>
      <c r="CN101" s="54">
        <f t="shared" si="153"/>
        <v>0</v>
      </c>
      <c r="CO101" s="54">
        <f t="shared" si="154"/>
        <v>1</v>
      </c>
      <c r="CP101" s="54">
        <f t="shared" si="155"/>
        <v>0</v>
      </c>
      <c r="CQ101" s="54">
        <f t="shared" si="156"/>
        <v>1</v>
      </c>
      <c r="CR101" s="54">
        <f t="shared" si="157"/>
        <v>0</v>
      </c>
      <c r="CS101" s="54">
        <f t="shared" si="158"/>
        <v>0</v>
      </c>
      <c r="CT101" s="54">
        <f t="shared" si="159"/>
        <v>0</v>
      </c>
      <c r="CU101" s="54">
        <f t="shared" si="160"/>
        <v>0</v>
      </c>
      <c r="CV101" s="54">
        <f t="shared" si="161"/>
        <v>0</v>
      </c>
      <c r="CW101" s="54">
        <f t="shared" si="162"/>
        <v>0</v>
      </c>
      <c r="CX101" s="54">
        <f t="shared" si="163"/>
        <v>0</v>
      </c>
      <c r="CY101" s="54">
        <f t="shared" si="164"/>
        <v>0</v>
      </c>
      <c r="CZ101" s="54">
        <f t="shared" si="165"/>
        <v>0</v>
      </c>
      <c r="DA101" s="54">
        <f t="shared" si="166"/>
        <v>0</v>
      </c>
      <c r="DB101" s="54">
        <f t="shared" si="167"/>
        <v>0</v>
      </c>
      <c r="DC101" s="54">
        <f t="shared" si="168"/>
        <v>0</v>
      </c>
      <c r="DD101" s="54">
        <f t="shared" si="169"/>
        <v>0</v>
      </c>
      <c r="DE101" s="54">
        <f t="shared" si="170"/>
        <v>0</v>
      </c>
      <c r="DF101" s="54">
        <f t="shared" si="171"/>
        <v>0</v>
      </c>
      <c r="DG101" s="54">
        <f t="shared" si="172"/>
        <v>0</v>
      </c>
      <c r="DH101" s="54">
        <f t="shared" si="173"/>
        <v>0</v>
      </c>
      <c r="DI101" s="54">
        <f t="shared" si="174"/>
        <v>0</v>
      </c>
      <c r="DJ101" s="54">
        <f t="shared" si="175"/>
        <v>0</v>
      </c>
      <c r="DK101" s="54">
        <f t="shared" si="176"/>
        <v>0</v>
      </c>
      <c r="DL101" s="54">
        <f t="shared" si="177"/>
        <v>0</v>
      </c>
      <c r="DM101" s="54">
        <f t="shared" si="178"/>
        <v>0</v>
      </c>
      <c r="DN101" s="54">
        <f t="shared" si="179"/>
        <v>0</v>
      </c>
      <c r="DO101" s="54">
        <f t="shared" si="180"/>
        <v>0</v>
      </c>
      <c r="DP101" s="54">
        <f t="shared" si="181"/>
        <v>0</v>
      </c>
      <c r="DQ101" s="54">
        <f t="shared" si="182"/>
        <v>0</v>
      </c>
      <c r="DR101" s="54">
        <f t="shared" si="183"/>
        <v>0</v>
      </c>
      <c r="DS101" s="54">
        <f t="shared" si="184"/>
        <v>0</v>
      </c>
      <c r="DT101" s="54">
        <f t="shared" si="185"/>
        <v>0</v>
      </c>
      <c r="DU101" s="54">
        <f t="shared" si="186"/>
        <v>0</v>
      </c>
      <c r="DV101" s="54">
        <f t="shared" si="187"/>
        <v>0</v>
      </c>
      <c r="DW101" s="54">
        <f t="shared" si="188"/>
        <v>0</v>
      </c>
      <c r="DX101" s="54">
        <f t="shared" si="189"/>
        <v>0</v>
      </c>
      <c r="DY101" s="54">
        <f t="shared" si="190"/>
        <v>0</v>
      </c>
      <c r="DZ101" s="54">
        <f t="shared" si="191"/>
        <v>0</v>
      </c>
      <c r="EA101" s="54">
        <f t="shared" si="192"/>
        <v>0</v>
      </c>
      <c r="EB101" s="54">
        <f t="shared" si="193"/>
        <v>0</v>
      </c>
      <c r="EC101" s="54">
        <f t="shared" si="194"/>
        <v>0</v>
      </c>
      <c r="ED101" s="54">
        <f t="shared" si="195"/>
        <v>0</v>
      </c>
      <c r="EE101" s="54">
        <f t="shared" si="196"/>
        <v>0</v>
      </c>
      <c r="EF101" s="54">
        <f t="shared" si="197"/>
        <v>0</v>
      </c>
      <c r="EG101" s="54">
        <f t="shared" si="198"/>
        <v>0</v>
      </c>
      <c r="EH101" s="54">
        <f t="shared" si="199"/>
        <v>0</v>
      </c>
      <c r="EI101" s="54">
        <f t="shared" si="200"/>
        <v>0</v>
      </c>
      <c r="EJ101" s="54">
        <f t="shared" si="201"/>
        <v>0</v>
      </c>
      <c r="EK101" s="54">
        <f t="shared" si="202"/>
        <v>0</v>
      </c>
      <c r="EL101" s="54">
        <f t="shared" si="203"/>
        <v>0</v>
      </c>
      <c r="EM101" s="54">
        <f t="shared" si="204"/>
        <v>0</v>
      </c>
      <c r="EN101" s="54">
        <f t="shared" si="205"/>
        <v>0</v>
      </c>
      <c r="EO101" s="54">
        <f t="shared" si="205"/>
        <v>0</v>
      </c>
      <c r="EP101" s="195"/>
      <c r="EQ101" s="195"/>
      <c r="ER101" s="195"/>
      <c r="ES101" s="195"/>
      <c r="ET101" s="195"/>
      <c r="EU101" s="195"/>
      <c r="EV101" s="195"/>
      <c r="EW101" s="195"/>
      <c r="EX101" s="195"/>
      <c r="EY101" s="195"/>
      <c r="EZ101" s="195"/>
      <c r="FA101" s="195"/>
      <c r="FB101" s="195"/>
      <c r="FC101" s="195"/>
      <c r="FD101" s="195"/>
      <c r="FE101" s="195"/>
      <c r="FF101" s="195"/>
      <c r="FG101" s="195"/>
      <c r="FH101" s="195"/>
      <c r="FI101" s="195"/>
      <c r="FJ101" s="195"/>
    </row>
    <row r="102" spans="1:166" s="93" customFormat="1" ht="30" customHeight="1" x14ac:dyDescent="0.5">
      <c r="A102" s="36"/>
      <c r="B102" s="37"/>
      <c r="C102" s="37" t="s">
        <v>21</v>
      </c>
      <c r="D102" s="38"/>
      <c r="E102" s="39"/>
      <c r="F102" s="129"/>
      <c r="G102" s="129"/>
      <c r="H102" s="129"/>
      <c r="I102" s="129"/>
      <c r="J102" s="129"/>
      <c r="K102" s="129"/>
      <c r="L102" s="129"/>
      <c r="M102" s="129"/>
      <c r="N102" s="129"/>
      <c r="O102" s="129"/>
      <c r="P102" s="129"/>
      <c r="Q102" s="129"/>
      <c r="R102" s="129"/>
      <c r="S102" s="129"/>
      <c r="T102" s="106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5"/>
      <c r="AI102" s="105"/>
      <c r="AJ102" s="105"/>
      <c r="AK102" s="106"/>
      <c r="AL102" s="180"/>
      <c r="AM102" s="105"/>
      <c r="AN102" s="105"/>
      <c r="AO102" s="105"/>
      <c r="AP102" s="105"/>
      <c r="AQ102" s="105"/>
      <c r="AR102" s="105"/>
      <c r="AS102" s="105"/>
      <c r="AT102" s="105"/>
      <c r="AU102" s="105"/>
      <c r="AV102" s="105"/>
      <c r="AW102" s="105"/>
      <c r="AX102" s="105"/>
      <c r="AY102" s="105"/>
      <c r="AZ102" s="105"/>
      <c r="BA102" s="181"/>
      <c r="BB102" s="180"/>
      <c r="BC102" s="105"/>
      <c r="BD102" s="105"/>
      <c r="BE102" s="105"/>
      <c r="BF102" s="105"/>
      <c r="BG102" s="105"/>
      <c r="BH102" s="105"/>
      <c r="BI102" s="105"/>
      <c r="BJ102" s="106"/>
      <c r="BK102" s="107"/>
      <c r="BL102" s="108"/>
      <c r="BM102" s="108"/>
      <c r="BN102" s="108"/>
      <c r="BO102" s="108"/>
      <c r="BP102" s="109"/>
      <c r="BQ102" s="64"/>
      <c r="BR102" s="64"/>
      <c r="BS102" s="91"/>
      <c r="BT102" s="94">
        <v>17</v>
      </c>
      <c r="BU102" s="94">
        <v>19</v>
      </c>
      <c r="BV102" s="94"/>
      <c r="BW102" s="66"/>
      <c r="BX102" s="53"/>
      <c r="BY102" s="54">
        <f t="shared" si="138"/>
        <v>0</v>
      </c>
      <c r="BZ102" s="54">
        <f t="shared" si="139"/>
        <v>0</v>
      </c>
      <c r="CA102" s="54">
        <f t="shared" si="140"/>
        <v>0</v>
      </c>
      <c r="CB102" s="54">
        <f t="shared" si="141"/>
        <v>0</v>
      </c>
      <c r="CC102" s="54">
        <f t="shared" si="142"/>
        <v>0</v>
      </c>
      <c r="CD102" s="54">
        <f t="shared" si="143"/>
        <v>0</v>
      </c>
      <c r="CE102" s="54">
        <f t="shared" si="144"/>
        <v>0</v>
      </c>
      <c r="CF102" s="54">
        <f t="shared" si="145"/>
        <v>0</v>
      </c>
      <c r="CG102" s="54">
        <f t="shared" si="146"/>
        <v>0</v>
      </c>
      <c r="CH102" s="54">
        <f t="shared" si="147"/>
        <v>0</v>
      </c>
      <c r="CI102" s="54">
        <f t="shared" si="148"/>
        <v>0</v>
      </c>
      <c r="CJ102" s="54">
        <f t="shared" si="149"/>
        <v>0</v>
      </c>
      <c r="CK102" s="54">
        <f t="shared" si="150"/>
        <v>0</v>
      </c>
      <c r="CL102" s="54">
        <f t="shared" si="151"/>
        <v>0</v>
      </c>
      <c r="CM102" s="54">
        <f t="shared" si="152"/>
        <v>0</v>
      </c>
      <c r="CN102" s="54">
        <f t="shared" si="153"/>
        <v>0</v>
      </c>
      <c r="CO102" s="54">
        <f t="shared" si="154"/>
        <v>1</v>
      </c>
      <c r="CP102" s="54">
        <f t="shared" si="155"/>
        <v>0</v>
      </c>
      <c r="CQ102" s="54">
        <f t="shared" si="156"/>
        <v>1</v>
      </c>
      <c r="CR102" s="54">
        <f t="shared" si="157"/>
        <v>0</v>
      </c>
      <c r="CS102" s="54">
        <f t="shared" si="158"/>
        <v>0</v>
      </c>
      <c r="CT102" s="54">
        <f t="shared" si="159"/>
        <v>0</v>
      </c>
      <c r="CU102" s="54">
        <f t="shared" si="160"/>
        <v>0</v>
      </c>
      <c r="CV102" s="54">
        <f t="shared" si="161"/>
        <v>0</v>
      </c>
      <c r="CW102" s="54">
        <f t="shared" si="162"/>
        <v>0</v>
      </c>
      <c r="CX102" s="54">
        <f t="shared" si="163"/>
        <v>0</v>
      </c>
      <c r="CY102" s="54">
        <f t="shared" si="164"/>
        <v>0</v>
      </c>
      <c r="CZ102" s="54">
        <f t="shared" si="165"/>
        <v>0</v>
      </c>
      <c r="DA102" s="54">
        <f t="shared" si="166"/>
        <v>0</v>
      </c>
      <c r="DB102" s="54">
        <f t="shared" si="167"/>
        <v>0</v>
      </c>
      <c r="DC102" s="54">
        <f t="shared" si="168"/>
        <v>0</v>
      </c>
      <c r="DD102" s="54">
        <f t="shared" si="169"/>
        <v>0</v>
      </c>
      <c r="DE102" s="54">
        <f t="shared" si="170"/>
        <v>0</v>
      </c>
      <c r="DF102" s="54">
        <f t="shared" si="171"/>
        <v>0</v>
      </c>
      <c r="DG102" s="54">
        <f t="shared" si="172"/>
        <v>0</v>
      </c>
      <c r="DH102" s="54">
        <f t="shared" si="173"/>
        <v>0</v>
      </c>
      <c r="DI102" s="54">
        <f t="shared" si="174"/>
        <v>0</v>
      </c>
      <c r="DJ102" s="54">
        <f t="shared" si="175"/>
        <v>0</v>
      </c>
      <c r="DK102" s="54">
        <f t="shared" si="176"/>
        <v>0</v>
      </c>
      <c r="DL102" s="54">
        <f t="shared" si="177"/>
        <v>0</v>
      </c>
      <c r="DM102" s="54">
        <f t="shared" si="178"/>
        <v>0</v>
      </c>
      <c r="DN102" s="54">
        <f t="shared" si="179"/>
        <v>0</v>
      </c>
      <c r="DO102" s="54">
        <f t="shared" si="180"/>
        <v>0</v>
      </c>
      <c r="DP102" s="54">
        <f t="shared" si="181"/>
        <v>0</v>
      </c>
      <c r="DQ102" s="54">
        <f t="shared" si="182"/>
        <v>0</v>
      </c>
      <c r="DR102" s="54">
        <f t="shared" si="183"/>
        <v>0</v>
      </c>
      <c r="DS102" s="54">
        <f t="shared" si="184"/>
        <v>0</v>
      </c>
      <c r="DT102" s="54">
        <f t="shared" si="185"/>
        <v>0</v>
      </c>
      <c r="DU102" s="54">
        <f t="shared" si="186"/>
        <v>0</v>
      </c>
      <c r="DV102" s="54">
        <f t="shared" si="187"/>
        <v>0</v>
      </c>
      <c r="DW102" s="54">
        <f t="shared" si="188"/>
        <v>0</v>
      </c>
      <c r="DX102" s="54">
        <f t="shared" si="189"/>
        <v>0</v>
      </c>
      <c r="DY102" s="54">
        <f t="shared" si="190"/>
        <v>0</v>
      </c>
      <c r="DZ102" s="54">
        <f t="shared" si="191"/>
        <v>0</v>
      </c>
      <c r="EA102" s="54">
        <f t="shared" si="192"/>
        <v>0</v>
      </c>
      <c r="EB102" s="54">
        <f t="shared" si="193"/>
        <v>0</v>
      </c>
      <c r="EC102" s="54">
        <f t="shared" si="194"/>
        <v>0</v>
      </c>
      <c r="ED102" s="54">
        <f t="shared" si="195"/>
        <v>0</v>
      </c>
      <c r="EE102" s="54">
        <f t="shared" si="196"/>
        <v>0</v>
      </c>
      <c r="EF102" s="54">
        <f t="shared" si="197"/>
        <v>0</v>
      </c>
      <c r="EG102" s="54">
        <f t="shared" si="198"/>
        <v>0</v>
      </c>
      <c r="EH102" s="54">
        <f t="shared" si="199"/>
        <v>0</v>
      </c>
      <c r="EI102" s="54">
        <f t="shared" si="200"/>
        <v>0</v>
      </c>
      <c r="EJ102" s="54">
        <f t="shared" si="201"/>
        <v>0</v>
      </c>
      <c r="EK102" s="54">
        <f t="shared" si="202"/>
        <v>0</v>
      </c>
      <c r="EL102" s="54">
        <f t="shared" si="203"/>
        <v>0</v>
      </c>
      <c r="EM102" s="54">
        <f t="shared" si="204"/>
        <v>0</v>
      </c>
      <c r="EN102" s="54">
        <f t="shared" si="205"/>
        <v>0</v>
      </c>
      <c r="EO102" s="54">
        <f t="shared" si="205"/>
        <v>0</v>
      </c>
      <c r="EP102" s="195"/>
      <c r="EQ102" s="195"/>
      <c r="ER102" s="195"/>
      <c r="ES102" s="195"/>
      <c r="ET102" s="195"/>
      <c r="EU102" s="195"/>
      <c r="EV102" s="195"/>
      <c r="EW102" s="195"/>
      <c r="EX102" s="195"/>
      <c r="EY102" s="195"/>
      <c r="EZ102" s="195"/>
      <c r="FA102" s="195"/>
      <c r="FB102" s="195"/>
      <c r="FC102" s="195"/>
      <c r="FD102" s="195"/>
      <c r="FE102" s="195"/>
      <c r="FF102" s="195"/>
      <c r="FG102" s="195"/>
      <c r="FH102" s="195"/>
      <c r="FI102" s="195"/>
      <c r="FJ102" s="195"/>
    </row>
    <row r="103" spans="1:166" s="93" customFormat="1" ht="30" customHeight="1" x14ac:dyDescent="0.5">
      <c r="A103" s="36" t="s">
        <v>28</v>
      </c>
      <c r="B103" s="37">
        <v>46234</v>
      </c>
      <c r="C103" s="37" t="s">
        <v>19</v>
      </c>
      <c r="D103" s="38"/>
      <c r="E103" s="39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1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100"/>
      <c r="AJ103" s="100"/>
      <c r="AK103" s="101"/>
      <c r="AL103" s="178"/>
      <c r="AM103" s="100"/>
      <c r="AN103" s="100"/>
      <c r="AO103" s="100"/>
      <c r="AP103" s="100"/>
      <c r="AQ103" s="100"/>
      <c r="AR103" s="100"/>
      <c r="AS103" s="100"/>
      <c r="AT103" s="100"/>
      <c r="AU103" s="100"/>
      <c r="AV103" s="100"/>
      <c r="AW103" s="100"/>
      <c r="AX103" s="100"/>
      <c r="AY103" s="100"/>
      <c r="AZ103" s="100"/>
      <c r="BA103" s="179"/>
      <c r="BB103" s="178"/>
      <c r="BC103" s="100"/>
      <c r="BD103" s="100"/>
      <c r="BE103" s="100"/>
      <c r="BF103" s="100"/>
      <c r="BG103" s="100"/>
      <c r="BH103" s="100"/>
      <c r="BI103" s="100"/>
      <c r="BJ103" s="101"/>
      <c r="BK103" s="102"/>
      <c r="BL103" s="103"/>
      <c r="BM103" s="103"/>
      <c r="BN103" s="103"/>
      <c r="BO103" s="103"/>
      <c r="BP103" s="104"/>
      <c r="BQ103" s="173"/>
      <c r="BR103" s="173"/>
      <c r="BS103" s="165"/>
      <c r="BT103" s="94">
        <v>17</v>
      </c>
      <c r="BU103" s="94">
        <v>19</v>
      </c>
      <c r="BV103" s="94"/>
      <c r="BW103" s="66"/>
      <c r="BX103" s="53"/>
      <c r="BY103" s="54">
        <f t="shared" ref="BY103:BY118" si="206">COUNTIF($F103:$BV103,"1")</f>
        <v>0</v>
      </c>
      <c r="BZ103" s="54">
        <f t="shared" ref="BZ103:BZ118" si="207">COUNTIF($F103:$BV103,"2")</f>
        <v>0</v>
      </c>
      <c r="CA103" s="54">
        <f t="shared" ref="CA103:CA118" si="208">COUNTIF($F103:$BV103,"3")</f>
        <v>0</v>
      </c>
      <c r="CB103" s="54">
        <f t="shared" ref="CB103:CB118" si="209">COUNTIF($F103:$BV103,"4")</f>
        <v>0</v>
      </c>
      <c r="CC103" s="54">
        <f t="shared" ref="CC103:CC118" si="210">COUNTIF($F103:$BV103,"5")</f>
        <v>0</v>
      </c>
      <c r="CD103" s="54">
        <f t="shared" ref="CD103:CD118" si="211">COUNTIF($F103:$BV103,"6")</f>
        <v>0</v>
      </c>
      <c r="CE103" s="54">
        <f t="shared" ref="CE103:CE118" si="212">COUNTIF($F103:$BV103,"7")</f>
        <v>0</v>
      </c>
      <c r="CF103" s="54">
        <f t="shared" ref="CF103:CF118" si="213">COUNTIF($F103:$BV103,"8")</f>
        <v>0</v>
      </c>
      <c r="CG103" s="54">
        <f t="shared" ref="CG103:CG118" si="214">COUNTIF($F103:$BV103,"9")</f>
        <v>0</v>
      </c>
      <c r="CH103" s="54">
        <f t="shared" ref="CH103:CH118" si="215">COUNTIF($F103:$BV103,"10")</f>
        <v>0</v>
      </c>
      <c r="CI103" s="54">
        <f t="shared" ref="CI103:CI118" si="216">COUNTIF($F103:$BV103,"11")</f>
        <v>0</v>
      </c>
      <c r="CJ103" s="54">
        <f t="shared" ref="CJ103:CJ118" si="217">COUNTIF($F103:$BV103,"12")</f>
        <v>0</v>
      </c>
      <c r="CK103" s="54">
        <f t="shared" ref="CK103:CK118" si="218">COUNTIF($F103:$BV103,"13")</f>
        <v>0</v>
      </c>
      <c r="CL103" s="54">
        <f t="shared" ref="CL103:CL118" si="219">COUNTIF($F103:$BV103,"14")</f>
        <v>0</v>
      </c>
      <c r="CM103" s="54">
        <f t="shared" ref="CM103:CM118" si="220">COUNTIF($F103:$BV103,"15")</f>
        <v>0</v>
      </c>
      <c r="CN103" s="54">
        <f t="shared" ref="CN103:CN118" si="221">COUNTIF($F103:$BV103,"16")</f>
        <v>0</v>
      </c>
      <c r="CO103" s="54">
        <f t="shared" ref="CO103:CO118" si="222">COUNTIF($F103:$BV103,"17")</f>
        <v>1</v>
      </c>
      <c r="CP103" s="54">
        <f t="shared" ref="CP103:CP118" si="223">COUNTIF($F103:$BV103,"18")</f>
        <v>0</v>
      </c>
      <c r="CQ103" s="54">
        <f t="shared" ref="CQ103:CQ118" si="224">COUNTIF($F103:$BV103,"19")</f>
        <v>1</v>
      </c>
      <c r="CR103" s="54">
        <f t="shared" ref="CR103:CR118" si="225">COUNTIF($F103:$BV103,"20")</f>
        <v>0</v>
      </c>
      <c r="CS103" s="54">
        <f t="shared" ref="CS103:CS118" si="226">COUNTIF($F103:$BV103,"21")</f>
        <v>0</v>
      </c>
      <c r="CT103" s="54">
        <f t="shared" ref="CT103:CT118" si="227">COUNTIF($F103:$BV103,"22")</f>
        <v>0</v>
      </c>
      <c r="CU103" s="54">
        <f t="shared" ref="CU103:CU118" si="228">COUNTIF($F103:$BV103,"23")</f>
        <v>0</v>
      </c>
      <c r="CV103" s="54">
        <f t="shared" ref="CV103:CV118" si="229">COUNTIF($F103:$BV103,"24")</f>
        <v>0</v>
      </c>
      <c r="CW103" s="54">
        <f t="shared" ref="CW103:CW118" si="230">COUNTIF($F103:$BV103,"25")</f>
        <v>0</v>
      </c>
      <c r="CX103" s="54">
        <f t="shared" ref="CX103:CX118" si="231">COUNTIF($F103:$BV103,"26")</f>
        <v>0</v>
      </c>
      <c r="CY103" s="54">
        <f t="shared" ref="CY103:CY118" si="232">COUNTIF($F103:$BV103,"27")</f>
        <v>0</v>
      </c>
      <c r="CZ103" s="54">
        <f t="shared" ref="CZ103:CZ118" si="233">COUNTIF($F103:$BV103,"28")</f>
        <v>0</v>
      </c>
      <c r="DA103" s="54">
        <f t="shared" ref="DA103:DA118" si="234">COUNTIF($F103:$BV103,"29")</f>
        <v>0</v>
      </c>
      <c r="DB103" s="54">
        <f t="shared" ref="DB103:DB118" si="235">COUNTIF($F103:$BV103,"30")</f>
        <v>0</v>
      </c>
      <c r="DC103" s="54">
        <f t="shared" ref="DC103:DC118" si="236">COUNTIF($F103:$BV103,"31")</f>
        <v>0</v>
      </c>
      <c r="DD103" s="54">
        <f t="shared" ref="DD103:DD118" si="237">COUNTIF($F103:$BV103,"32")</f>
        <v>0</v>
      </c>
      <c r="DE103" s="54">
        <f t="shared" ref="DE103:DE118" si="238">COUNTIF($F103:$BV103,"33")</f>
        <v>0</v>
      </c>
      <c r="DF103" s="54">
        <f t="shared" ref="DF103:DF118" si="239">COUNTIF($F103:$BV103,"34")</f>
        <v>0</v>
      </c>
      <c r="DG103" s="54">
        <f t="shared" ref="DG103:DG118" si="240">COUNTIF($F103:$BV103,"35")</f>
        <v>0</v>
      </c>
      <c r="DH103" s="54">
        <f t="shared" ref="DH103:DH118" si="241">COUNTIF($F103:$BV103,"36")</f>
        <v>0</v>
      </c>
      <c r="DI103" s="54">
        <f t="shared" ref="DI103:DI118" si="242">COUNTIF($F103:$BV103,"37")</f>
        <v>0</v>
      </c>
      <c r="DJ103" s="54">
        <f t="shared" ref="DJ103:DJ118" si="243">COUNTIF($F103:$BV103,"38")</f>
        <v>0</v>
      </c>
      <c r="DK103" s="54">
        <f t="shared" ref="DK103:DK118" si="244">COUNTIF($F103:$BV103,"39")</f>
        <v>0</v>
      </c>
      <c r="DL103" s="54">
        <f t="shared" ref="DL103:DL118" si="245">COUNTIF($F103:$BV103,"40")</f>
        <v>0</v>
      </c>
      <c r="DM103" s="54">
        <f t="shared" ref="DM103:DM118" si="246">COUNTIF($F103:$BV103,"41")</f>
        <v>0</v>
      </c>
      <c r="DN103" s="54">
        <f t="shared" ref="DN103:DN118" si="247">COUNTIF($F103:$BV103,"42")</f>
        <v>0</v>
      </c>
      <c r="DO103" s="54">
        <f t="shared" ref="DO103:DO118" si="248">COUNTIF($F103:$BV103,"43")</f>
        <v>0</v>
      </c>
      <c r="DP103" s="54">
        <f t="shared" ref="DP103:DP118" si="249">COUNTIF($F103:$BV103,"44")</f>
        <v>0</v>
      </c>
      <c r="DQ103" s="54">
        <f t="shared" ref="DQ103:DQ118" si="250">COUNTIF($F103:$BV103,"45")</f>
        <v>0</v>
      </c>
      <c r="DR103" s="54">
        <f t="shared" ref="DR103:DR118" si="251">COUNTIF($F103:$BV103,"46")</f>
        <v>0</v>
      </c>
      <c r="DS103" s="54">
        <f t="shared" ref="DS103:DS118" si="252">COUNTIF($F103:$BV103,"47")</f>
        <v>0</v>
      </c>
      <c r="DT103" s="54">
        <f t="shared" ref="DT103:DT118" si="253">COUNTIF($F103:$BV103,"48")</f>
        <v>0</v>
      </c>
      <c r="DU103" s="54">
        <f t="shared" ref="DU103:DU118" si="254">COUNTIF($F103:$BV103,"49")</f>
        <v>0</v>
      </c>
      <c r="DV103" s="54">
        <f t="shared" ref="DV103:DV118" si="255">COUNTIF($F103:$BV103,"50")</f>
        <v>0</v>
      </c>
      <c r="DW103" s="54">
        <f t="shared" ref="DW103:DW118" si="256">COUNTIF($F103:$BV103,"51")</f>
        <v>0</v>
      </c>
      <c r="DX103" s="54">
        <f t="shared" ref="DX103:DX118" si="257">COUNTIF($F103:$BV103,"52")</f>
        <v>0</v>
      </c>
      <c r="DY103" s="54">
        <f t="shared" ref="DY103:DY118" si="258">COUNTIF($F103:$BV103,"53")</f>
        <v>0</v>
      </c>
      <c r="DZ103" s="54">
        <f t="shared" ref="DZ103:DZ118" si="259">COUNTIF($F103:$BV103,"54")</f>
        <v>0</v>
      </c>
      <c r="EA103" s="54">
        <f t="shared" ref="EA103:EA118" si="260">COUNTIF($F103:$BV103,"55")</f>
        <v>0</v>
      </c>
      <c r="EB103" s="54">
        <f t="shared" ref="EB103:EB118" si="261">COUNTIF($F103:$BV103,"56")</f>
        <v>0</v>
      </c>
      <c r="EC103" s="54">
        <f t="shared" ref="EC103:EC118" si="262">COUNTIF($F103:$BV103,"57")</f>
        <v>0</v>
      </c>
      <c r="ED103" s="54">
        <f t="shared" ref="ED103:ED118" si="263">COUNTIF($F103:$BV103,"58")</f>
        <v>0</v>
      </c>
      <c r="EE103" s="54">
        <f t="shared" ref="EE103:EE118" si="264">COUNTIF($F103:$BV103,"59")</f>
        <v>0</v>
      </c>
      <c r="EF103" s="54">
        <f t="shared" ref="EF103:EF118" si="265">COUNTIF($F103:$BV103,"60")</f>
        <v>0</v>
      </c>
      <c r="EG103" s="54">
        <f t="shared" ref="EG103:EG118" si="266">COUNTIF($F103:$BV103,"61")</f>
        <v>0</v>
      </c>
      <c r="EH103" s="54">
        <f t="shared" ref="EH103:EH118" si="267">COUNTIF($F103:$BV103,"62")</f>
        <v>0</v>
      </c>
      <c r="EI103" s="54">
        <f t="shared" ref="EI103:EI118" si="268">COUNTIF($F103:$BV103,"63")</f>
        <v>0</v>
      </c>
      <c r="EJ103" s="54">
        <f t="shared" ref="EJ103:EJ118" si="269">COUNTIF($F103:$BV103,"64")</f>
        <v>0</v>
      </c>
      <c r="EK103" s="54">
        <f t="shared" ref="EK103:EK118" si="270">COUNTIF($F103:$BV103,"65")</f>
        <v>0</v>
      </c>
      <c r="EL103" s="54">
        <f t="shared" ref="EL103:EL118" si="271">COUNTIF($F103:$BV103,"66")</f>
        <v>0</v>
      </c>
      <c r="EM103" s="54">
        <f t="shared" ref="EM103:EM118" si="272">COUNTIF($F103:$BV103,"67")</f>
        <v>0</v>
      </c>
      <c r="EN103" s="54">
        <f t="shared" si="205"/>
        <v>0</v>
      </c>
      <c r="EO103" s="54">
        <f t="shared" si="205"/>
        <v>0</v>
      </c>
      <c r="EP103" s="195"/>
      <c r="EQ103" s="195"/>
      <c r="ER103" s="195"/>
      <c r="ES103" s="195"/>
      <c r="ET103" s="195"/>
      <c r="EU103" s="195"/>
      <c r="EV103" s="195"/>
      <c r="EW103" s="195"/>
      <c r="EX103" s="195"/>
      <c r="EY103" s="195"/>
      <c r="EZ103" s="195"/>
      <c r="FA103" s="195"/>
      <c r="FB103" s="195"/>
      <c r="FC103" s="195"/>
      <c r="FD103" s="195"/>
      <c r="FE103" s="195"/>
      <c r="FF103" s="195"/>
      <c r="FG103" s="195"/>
      <c r="FH103" s="195"/>
      <c r="FI103" s="195"/>
      <c r="FJ103" s="195"/>
    </row>
    <row r="104" spans="1:166" s="93" customFormat="1" ht="30" customHeight="1" x14ac:dyDescent="0.5">
      <c r="A104" s="36"/>
      <c r="B104" s="37"/>
      <c r="C104" s="37" t="s">
        <v>21</v>
      </c>
      <c r="D104" s="38"/>
      <c r="E104" s="39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1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1"/>
      <c r="AL104" s="178"/>
      <c r="AM104" s="100"/>
      <c r="AN104" s="100"/>
      <c r="AO104" s="100"/>
      <c r="AP104" s="100"/>
      <c r="AQ104" s="100"/>
      <c r="AR104" s="100"/>
      <c r="AS104" s="100"/>
      <c r="AT104" s="100"/>
      <c r="AU104" s="100"/>
      <c r="AV104" s="100"/>
      <c r="AW104" s="100"/>
      <c r="AX104" s="100"/>
      <c r="AY104" s="100"/>
      <c r="AZ104" s="100"/>
      <c r="BA104" s="179"/>
      <c r="BB104" s="178"/>
      <c r="BC104" s="100"/>
      <c r="BD104" s="100"/>
      <c r="BE104" s="100"/>
      <c r="BF104" s="100"/>
      <c r="BG104" s="100"/>
      <c r="BH104" s="100"/>
      <c r="BI104" s="100"/>
      <c r="BJ104" s="101"/>
      <c r="BK104" s="102"/>
      <c r="BL104" s="103"/>
      <c r="BM104" s="103"/>
      <c r="BN104" s="103"/>
      <c r="BO104" s="103"/>
      <c r="BP104" s="104"/>
      <c r="BQ104" s="173"/>
      <c r="BR104" s="173"/>
      <c r="BS104" s="165"/>
      <c r="BT104" s="94"/>
      <c r="BU104" s="94"/>
      <c r="BV104" s="94"/>
      <c r="BW104" s="66"/>
      <c r="BX104" s="53"/>
      <c r="BY104" s="54">
        <f t="shared" si="206"/>
        <v>0</v>
      </c>
      <c r="BZ104" s="54">
        <f t="shared" si="207"/>
        <v>0</v>
      </c>
      <c r="CA104" s="54">
        <f t="shared" si="208"/>
        <v>0</v>
      </c>
      <c r="CB104" s="54">
        <f t="shared" si="209"/>
        <v>0</v>
      </c>
      <c r="CC104" s="54">
        <f t="shared" si="210"/>
        <v>0</v>
      </c>
      <c r="CD104" s="54">
        <f t="shared" si="211"/>
        <v>0</v>
      </c>
      <c r="CE104" s="54">
        <f t="shared" si="212"/>
        <v>0</v>
      </c>
      <c r="CF104" s="54">
        <f t="shared" si="213"/>
        <v>0</v>
      </c>
      <c r="CG104" s="54">
        <f t="shared" si="214"/>
        <v>0</v>
      </c>
      <c r="CH104" s="54">
        <f t="shared" si="215"/>
        <v>0</v>
      </c>
      <c r="CI104" s="54">
        <f t="shared" si="216"/>
        <v>0</v>
      </c>
      <c r="CJ104" s="54">
        <f t="shared" si="217"/>
        <v>0</v>
      </c>
      <c r="CK104" s="54">
        <f t="shared" si="218"/>
        <v>0</v>
      </c>
      <c r="CL104" s="54">
        <f t="shared" si="219"/>
        <v>0</v>
      </c>
      <c r="CM104" s="54">
        <f t="shared" si="220"/>
        <v>0</v>
      </c>
      <c r="CN104" s="54">
        <f t="shared" si="221"/>
        <v>0</v>
      </c>
      <c r="CO104" s="54">
        <f t="shared" si="222"/>
        <v>0</v>
      </c>
      <c r="CP104" s="54">
        <f t="shared" si="223"/>
        <v>0</v>
      </c>
      <c r="CQ104" s="54">
        <f t="shared" si="224"/>
        <v>0</v>
      </c>
      <c r="CR104" s="54">
        <f t="shared" si="225"/>
        <v>0</v>
      </c>
      <c r="CS104" s="54">
        <f t="shared" si="226"/>
        <v>0</v>
      </c>
      <c r="CT104" s="54">
        <f t="shared" si="227"/>
        <v>0</v>
      </c>
      <c r="CU104" s="54">
        <f t="shared" si="228"/>
        <v>0</v>
      </c>
      <c r="CV104" s="54">
        <f t="shared" si="229"/>
        <v>0</v>
      </c>
      <c r="CW104" s="54">
        <f t="shared" si="230"/>
        <v>0</v>
      </c>
      <c r="CX104" s="54">
        <f t="shared" si="231"/>
        <v>0</v>
      </c>
      <c r="CY104" s="54">
        <f t="shared" si="232"/>
        <v>0</v>
      </c>
      <c r="CZ104" s="54">
        <f t="shared" si="233"/>
        <v>0</v>
      </c>
      <c r="DA104" s="54">
        <f t="shared" si="234"/>
        <v>0</v>
      </c>
      <c r="DB104" s="54">
        <f t="shared" si="235"/>
        <v>0</v>
      </c>
      <c r="DC104" s="54">
        <f t="shared" si="236"/>
        <v>0</v>
      </c>
      <c r="DD104" s="54">
        <f t="shared" si="237"/>
        <v>0</v>
      </c>
      <c r="DE104" s="54">
        <f t="shared" si="238"/>
        <v>0</v>
      </c>
      <c r="DF104" s="54">
        <f t="shared" si="239"/>
        <v>0</v>
      </c>
      <c r="DG104" s="54">
        <f t="shared" si="240"/>
        <v>0</v>
      </c>
      <c r="DH104" s="54">
        <f t="shared" si="241"/>
        <v>0</v>
      </c>
      <c r="DI104" s="54">
        <f t="shared" si="242"/>
        <v>0</v>
      </c>
      <c r="DJ104" s="54">
        <f t="shared" si="243"/>
        <v>0</v>
      </c>
      <c r="DK104" s="54">
        <f t="shared" si="244"/>
        <v>0</v>
      </c>
      <c r="DL104" s="54">
        <f t="shared" si="245"/>
        <v>0</v>
      </c>
      <c r="DM104" s="54">
        <f t="shared" si="246"/>
        <v>0</v>
      </c>
      <c r="DN104" s="54">
        <f t="shared" si="247"/>
        <v>0</v>
      </c>
      <c r="DO104" s="54">
        <f t="shared" si="248"/>
        <v>0</v>
      </c>
      <c r="DP104" s="54">
        <f t="shared" si="249"/>
        <v>0</v>
      </c>
      <c r="DQ104" s="54">
        <f t="shared" si="250"/>
        <v>0</v>
      </c>
      <c r="DR104" s="54">
        <f t="shared" si="251"/>
        <v>0</v>
      </c>
      <c r="DS104" s="54">
        <f t="shared" si="252"/>
        <v>0</v>
      </c>
      <c r="DT104" s="54">
        <f t="shared" si="253"/>
        <v>0</v>
      </c>
      <c r="DU104" s="54">
        <f t="shared" si="254"/>
        <v>0</v>
      </c>
      <c r="DV104" s="54">
        <f t="shared" si="255"/>
        <v>0</v>
      </c>
      <c r="DW104" s="54">
        <f t="shared" si="256"/>
        <v>0</v>
      </c>
      <c r="DX104" s="54">
        <f t="shared" si="257"/>
        <v>0</v>
      </c>
      <c r="DY104" s="54">
        <f t="shared" si="258"/>
        <v>0</v>
      </c>
      <c r="DZ104" s="54">
        <f t="shared" si="259"/>
        <v>0</v>
      </c>
      <c r="EA104" s="54">
        <f t="shared" si="260"/>
        <v>0</v>
      </c>
      <c r="EB104" s="54">
        <f t="shared" si="261"/>
        <v>0</v>
      </c>
      <c r="EC104" s="54">
        <f t="shared" si="262"/>
        <v>0</v>
      </c>
      <c r="ED104" s="54">
        <f t="shared" si="263"/>
        <v>0</v>
      </c>
      <c r="EE104" s="54">
        <f t="shared" si="264"/>
        <v>0</v>
      </c>
      <c r="EF104" s="54">
        <f t="shared" si="265"/>
        <v>0</v>
      </c>
      <c r="EG104" s="54">
        <f t="shared" si="266"/>
        <v>0</v>
      </c>
      <c r="EH104" s="54">
        <f t="shared" si="267"/>
        <v>0</v>
      </c>
      <c r="EI104" s="54">
        <f t="shared" si="268"/>
        <v>0</v>
      </c>
      <c r="EJ104" s="54">
        <f t="shared" si="269"/>
        <v>0</v>
      </c>
      <c r="EK104" s="54">
        <f t="shared" si="270"/>
        <v>0</v>
      </c>
      <c r="EL104" s="54">
        <f t="shared" si="271"/>
        <v>0</v>
      </c>
      <c r="EM104" s="54">
        <f t="shared" si="272"/>
        <v>0</v>
      </c>
      <c r="EN104" s="54">
        <f t="shared" si="205"/>
        <v>0</v>
      </c>
      <c r="EO104" s="54">
        <f t="shared" si="205"/>
        <v>0</v>
      </c>
      <c r="EP104" s="195"/>
      <c r="EQ104" s="195"/>
      <c r="ER104" s="195"/>
      <c r="ES104" s="195"/>
      <c r="ET104" s="195"/>
      <c r="EU104" s="195"/>
      <c r="EV104" s="195"/>
      <c r="EW104" s="195"/>
      <c r="EX104" s="195"/>
      <c r="EY104" s="195"/>
      <c r="EZ104" s="195"/>
      <c r="FA104" s="195"/>
      <c r="FB104" s="195"/>
      <c r="FC104" s="195"/>
      <c r="FD104" s="195"/>
      <c r="FE104" s="195"/>
      <c r="FF104" s="195"/>
      <c r="FG104" s="195"/>
      <c r="FH104" s="195"/>
      <c r="FI104" s="195"/>
      <c r="FJ104" s="195"/>
    </row>
    <row r="105" spans="1:166" s="93" customFormat="1" ht="30" customHeight="1" x14ac:dyDescent="0.5">
      <c r="A105" s="36" t="s">
        <v>29</v>
      </c>
      <c r="B105" s="37">
        <v>46235</v>
      </c>
      <c r="C105" s="37" t="s">
        <v>19</v>
      </c>
      <c r="D105" s="38"/>
      <c r="E105" s="39"/>
      <c r="F105" s="164"/>
      <c r="G105" s="164"/>
      <c r="H105" s="164"/>
      <c r="I105" s="164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57"/>
      <c r="U105" s="164"/>
      <c r="V105" s="164"/>
      <c r="W105" s="164"/>
      <c r="X105" s="164"/>
      <c r="Y105" s="164"/>
      <c r="Z105" s="164"/>
      <c r="AA105" s="164"/>
      <c r="AB105" s="164"/>
      <c r="AC105" s="164"/>
      <c r="AD105" s="164"/>
      <c r="AE105" s="164"/>
      <c r="AF105" s="164"/>
      <c r="AG105" s="164"/>
      <c r="AH105" s="164"/>
      <c r="AI105" s="164"/>
      <c r="AJ105" s="164"/>
      <c r="AK105" s="57"/>
      <c r="AL105" s="182"/>
      <c r="AM105" s="164"/>
      <c r="AN105" s="164"/>
      <c r="AO105" s="164"/>
      <c r="AP105" s="164"/>
      <c r="AQ105" s="164"/>
      <c r="AR105" s="164"/>
      <c r="AS105" s="164"/>
      <c r="AT105" s="164"/>
      <c r="AU105" s="164"/>
      <c r="AV105" s="164"/>
      <c r="AW105" s="164"/>
      <c r="AX105" s="164"/>
      <c r="AY105" s="164"/>
      <c r="AZ105" s="164"/>
      <c r="BA105" s="183"/>
      <c r="BB105" s="182"/>
      <c r="BC105" s="164"/>
      <c r="BD105" s="164"/>
      <c r="BE105" s="164"/>
      <c r="BF105" s="164"/>
      <c r="BG105" s="164"/>
      <c r="BH105" s="164"/>
      <c r="BI105" s="164"/>
      <c r="BJ105" s="57"/>
      <c r="BK105" s="182"/>
      <c r="BL105" s="164"/>
      <c r="BM105" s="164"/>
      <c r="BN105" s="164"/>
      <c r="BO105" s="164"/>
      <c r="BP105" s="174"/>
      <c r="BQ105" s="173"/>
      <c r="BR105" s="173"/>
      <c r="BS105" s="165"/>
      <c r="BT105" s="94"/>
      <c r="BU105" s="94"/>
      <c r="BV105" s="94"/>
      <c r="BW105" s="66"/>
      <c r="BX105" s="53"/>
      <c r="BY105" s="54">
        <f t="shared" si="206"/>
        <v>0</v>
      </c>
      <c r="BZ105" s="54">
        <f t="shared" si="207"/>
        <v>0</v>
      </c>
      <c r="CA105" s="54">
        <f t="shared" si="208"/>
        <v>0</v>
      </c>
      <c r="CB105" s="54">
        <f t="shared" si="209"/>
        <v>0</v>
      </c>
      <c r="CC105" s="54">
        <f t="shared" si="210"/>
        <v>0</v>
      </c>
      <c r="CD105" s="54">
        <f t="shared" si="211"/>
        <v>0</v>
      </c>
      <c r="CE105" s="54">
        <f t="shared" si="212"/>
        <v>0</v>
      </c>
      <c r="CF105" s="54">
        <f t="shared" si="213"/>
        <v>0</v>
      </c>
      <c r="CG105" s="54">
        <f t="shared" si="214"/>
        <v>0</v>
      </c>
      <c r="CH105" s="54">
        <f t="shared" si="215"/>
        <v>0</v>
      </c>
      <c r="CI105" s="54">
        <f t="shared" si="216"/>
        <v>0</v>
      </c>
      <c r="CJ105" s="54">
        <f t="shared" si="217"/>
        <v>0</v>
      </c>
      <c r="CK105" s="54">
        <f t="shared" si="218"/>
        <v>0</v>
      </c>
      <c r="CL105" s="54">
        <f t="shared" si="219"/>
        <v>0</v>
      </c>
      <c r="CM105" s="54">
        <f t="shared" si="220"/>
        <v>0</v>
      </c>
      <c r="CN105" s="54">
        <f t="shared" si="221"/>
        <v>0</v>
      </c>
      <c r="CO105" s="54">
        <f t="shared" si="222"/>
        <v>0</v>
      </c>
      <c r="CP105" s="54">
        <f t="shared" si="223"/>
        <v>0</v>
      </c>
      <c r="CQ105" s="54">
        <f t="shared" si="224"/>
        <v>0</v>
      </c>
      <c r="CR105" s="54">
        <f t="shared" si="225"/>
        <v>0</v>
      </c>
      <c r="CS105" s="54">
        <f t="shared" si="226"/>
        <v>0</v>
      </c>
      <c r="CT105" s="54">
        <f t="shared" si="227"/>
        <v>0</v>
      </c>
      <c r="CU105" s="54">
        <f t="shared" si="228"/>
        <v>0</v>
      </c>
      <c r="CV105" s="54">
        <f t="shared" si="229"/>
        <v>0</v>
      </c>
      <c r="CW105" s="54">
        <f t="shared" si="230"/>
        <v>0</v>
      </c>
      <c r="CX105" s="54">
        <f t="shared" si="231"/>
        <v>0</v>
      </c>
      <c r="CY105" s="54">
        <f t="shared" si="232"/>
        <v>0</v>
      </c>
      <c r="CZ105" s="54">
        <f t="shared" si="233"/>
        <v>0</v>
      </c>
      <c r="DA105" s="54">
        <f t="shared" si="234"/>
        <v>0</v>
      </c>
      <c r="DB105" s="54">
        <f t="shared" si="235"/>
        <v>0</v>
      </c>
      <c r="DC105" s="54">
        <f t="shared" si="236"/>
        <v>0</v>
      </c>
      <c r="DD105" s="54">
        <f t="shared" si="237"/>
        <v>0</v>
      </c>
      <c r="DE105" s="54">
        <f t="shared" si="238"/>
        <v>0</v>
      </c>
      <c r="DF105" s="54">
        <f t="shared" si="239"/>
        <v>0</v>
      </c>
      <c r="DG105" s="54">
        <f t="shared" si="240"/>
        <v>0</v>
      </c>
      <c r="DH105" s="54">
        <f t="shared" si="241"/>
        <v>0</v>
      </c>
      <c r="DI105" s="54">
        <f t="shared" si="242"/>
        <v>0</v>
      </c>
      <c r="DJ105" s="54">
        <f t="shared" si="243"/>
        <v>0</v>
      </c>
      <c r="DK105" s="54">
        <f t="shared" si="244"/>
        <v>0</v>
      </c>
      <c r="DL105" s="54">
        <f t="shared" si="245"/>
        <v>0</v>
      </c>
      <c r="DM105" s="54">
        <f t="shared" si="246"/>
        <v>0</v>
      </c>
      <c r="DN105" s="54">
        <f t="shared" si="247"/>
        <v>0</v>
      </c>
      <c r="DO105" s="54">
        <f t="shared" si="248"/>
        <v>0</v>
      </c>
      <c r="DP105" s="54">
        <f t="shared" si="249"/>
        <v>0</v>
      </c>
      <c r="DQ105" s="54">
        <f t="shared" si="250"/>
        <v>0</v>
      </c>
      <c r="DR105" s="54">
        <f t="shared" si="251"/>
        <v>0</v>
      </c>
      <c r="DS105" s="54">
        <f t="shared" si="252"/>
        <v>0</v>
      </c>
      <c r="DT105" s="54">
        <f t="shared" si="253"/>
        <v>0</v>
      </c>
      <c r="DU105" s="54">
        <f t="shared" si="254"/>
        <v>0</v>
      </c>
      <c r="DV105" s="54">
        <f t="shared" si="255"/>
        <v>0</v>
      </c>
      <c r="DW105" s="54">
        <f t="shared" si="256"/>
        <v>0</v>
      </c>
      <c r="DX105" s="54">
        <f t="shared" si="257"/>
        <v>0</v>
      </c>
      <c r="DY105" s="54">
        <f t="shared" si="258"/>
        <v>0</v>
      </c>
      <c r="DZ105" s="54">
        <f t="shared" si="259"/>
        <v>0</v>
      </c>
      <c r="EA105" s="54">
        <f t="shared" si="260"/>
        <v>0</v>
      </c>
      <c r="EB105" s="54">
        <f t="shared" si="261"/>
        <v>0</v>
      </c>
      <c r="EC105" s="54">
        <f t="shared" si="262"/>
        <v>0</v>
      </c>
      <c r="ED105" s="54">
        <f t="shared" si="263"/>
        <v>0</v>
      </c>
      <c r="EE105" s="54">
        <f t="shared" si="264"/>
        <v>0</v>
      </c>
      <c r="EF105" s="54">
        <f t="shared" si="265"/>
        <v>0</v>
      </c>
      <c r="EG105" s="54">
        <f t="shared" si="266"/>
        <v>0</v>
      </c>
      <c r="EH105" s="54">
        <f t="shared" si="267"/>
        <v>0</v>
      </c>
      <c r="EI105" s="54">
        <f t="shared" si="268"/>
        <v>0</v>
      </c>
      <c r="EJ105" s="54">
        <f t="shared" si="269"/>
        <v>0</v>
      </c>
      <c r="EK105" s="54">
        <f t="shared" si="270"/>
        <v>0</v>
      </c>
      <c r="EL105" s="54">
        <f t="shared" si="271"/>
        <v>0</v>
      </c>
      <c r="EM105" s="54">
        <f t="shared" si="272"/>
        <v>0</v>
      </c>
      <c r="EN105" s="54">
        <f t="shared" si="205"/>
        <v>0</v>
      </c>
      <c r="EO105" s="54">
        <f t="shared" si="205"/>
        <v>0</v>
      </c>
      <c r="EP105" s="195"/>
      <c r="EQ105" s="195"/>
      <c r="ER105" s="195"/>
      <c r="ES105" s="195"/>
      <c r="ET105" s="195"/>
      <c r="EU105" s="195"/>
      <c r="EV105" s="195"/>
      <c r="EW105" s="195"/>
      <c r="EX105" s="195"/>
      <c r="EY105" s="195"/>
      <c r="EZ105" s="195"/>
      <c r="FA105" s="195"/>
      <c r="FB105" s="195"/>
      <c r="FC105" s="195"/>
      <c r="FD105" s="195"/>
      <c r="FE105" s="195"/>
      <c r="FF105" s="195"/>
      <c r="FG105" s="195"/>
      <c r="FH105" s="195"/>
      <c r="FI105" s="195"/>
      <c r="FJ105" s="195"/>
    </row>
    <row r="106" spans="1:166" s="65" customFormat="1" ht="28.5" customHeight="1" x14ac:dyDescent="0.5">
      <c r="A106" s="137" t="s">
        <v>30</v>
      </c>
      <c r="B106" s="138">
        <v>46236</v>
      </c>
      <c r="C106" s="138"/>
      <c r="D106" s="139"/>
      <c r="E106" s="139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5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  <c r="AH106" s="184"/>
      <c r="AI106" s="184"/>
      <c r="AJ106" s="184"/>
      <c r="AK106" s="185"/>
      <c r="AL106" s="224"/>
      <c r="AM106" s="184"/>
      <c r="AN106" s="184"/>
      <c r="AO106" s="184"/>
      <c r="AP106" s="184"/>
      <c r="AQ106" s="184"/>
      <c r="AR106" s="184"/>
      <c r="AS106" s="184"/>
      <c r="AT106" s="184"/>
      <c r="AU106" s="184"/>
      <c r="AV106" s="184"/>
      <c r="AW106" s="184"/>
      <c r="AX106" s="184"/>
      <c r="AY106" s="184"/>
      <c r="AZ106" s="184"/>
      <c r="BA106" s="223"/>
      <c r="BB106" s="224"/>
      <c r="BC106" s="184"/>
      <c r="BD106" s="184"/>
      <c r="BE106" s="184"/>
      <c r="BF106" s="184"/>
      <c r="BG106" s="184"/>
      <c r="BH106" s="184"/>
      <c r="BI106" s="184"/>
      <c r="BJ106" s="185"/>
      <c r="BK106" s="224"/>
      <c r="BL106" s="184"/>
      <c r="BM106" s="184"/>
      <c r="BN106" s="184"/>
      <c r="BO106" s="184"/>
      <c r="BP106" s="223"/>
      <c r="BQ106" s="184"/>
      <c r="BR106" s="184"/>
      <c r="BS106" s="225"/>
      <c r="BT106" s="260"/>
      <c r="BU106" s="261"/>
      <c r="BV106" s="262"/>
      <c r="BW106" s="144"/>
      <c r="BX106" s="92"/>
      <c r="BY106" s="54">
        <f t="shared" si="206"/>
        <v>0</v>
      </c>
      <c r="BZ106" s="54">
        <f t="shared" si="207"/>
        <v>0</v>
      </c>
      <c r="CA106" s="54">
        <f t="shared" si="208"/>
        <v>0</v>
      </c>
      <c r="CB106" s="54">
        <f t="shared" si="209"/>
        <v>0</v>
      </c>
      <c r="CC106" s="54">
        <f t="shared" si="210"/>
        <v>0</v>
      </c>
      <c r="CD106" s="54">
        <f t="shared" si="211"/>
        <v>0</v>
      </c>
      <c r="CE106" s="54">
        <f t="shared" si="212"/>
        <v>0</v>
      </c>
      <c r="CF106" s="54">
        <f t="shared" si="213"/>
        <v>0</v>
      </c>
      <c r="CG106" s="54">
        <f t="shared" si="214"/>
        <v>0</v>
      </c>
      <c r="CH106" s="54">
        <f t="shared" si="215"/>
        <v>0</v>
      </c>
      <c r="CI106" s="54">
        <f t="shared" si="216"/>
        <v>0</v>
      </c>
      <c r="CJ106" s="54">
        <f t="shared" si="217"/>
        <v>0</v>
      </c>
      <c r="CK106" s="54">
        <f t="shared" si="218"/>
        <v>0</v>
      </c>
      <c r="CL106" s="54">
        <f t="shared" si="219"/>
        <v>0</v>
      </c>
      <c r="CM106" s="54">
        <f t="shared" si="220"/>
        <v>0</v>
      </c>
      <c r="CN106" s="54">
        <f t="shared" si="221"/>
        <v>0</v>
      </c>
      <c r="CO106" s="54">
        <f t="shared" si="222"/>
        <v>0</v>
      </c>
      <c r="CP106" s="54">
        <f t="shared" si="223"/>
        <v>0</v>
      </c>
      <c r="CQ106" s="54">
        <f t="shared" si="224"/>
        <v>0</v>
      </c>
      <c r="CR106" s="54">
        <f t="shared" si="225"/>
        <v>0</v>
      </c>
      <c r="CS106" s="54">
        <f t="shared" si="226"/>
        <v>0</v>
      </c>
      <c r="CT106" s="54">
        <f t="shared" si="227"/>
        <v>0</v>
      </c>
      <c r="CU106" s="54">
        <f t="shared" si="228"/>
        <v>0</v>
      </c>
      <c r="CV106" s="54">
        <f t="shared" si="229"/>
        <v>0</v>
      </c>
      <c r="CW106" s="54">
        <f t="shared" si="230"/>
        <v>0</v>
      </c>
      <c r="CX106" s="54">
        <f t="shared" si="231"/>
        <v>0</v>
      </c>
      <c r="CY106" s="54">
        <f t="shared" si="232"/>
        <v>0</v>
      </c>
      <c r="CZ106" s="54">
        <f t="shared" si="233"/>
        <v>0</v>
      </c>
      <c r="DA106" s="54">
        <f t="shared" si="234"/>
        <v>0</v>
      </c>
      <c r="DB106" s="54">
        <f t="shared" si="235"/>
        <v>0</v>
      </c>
      <c r="DC106" s="54">
        <f t="shared" si="236"/>
        <v>0</v>
      </c>
      <c r="DD106" s="54">
        <f t="shared" si="237"/>
        <v>0</v>
      </c>
      <c r="DE106" s="54">
        <f t="shared" si="238"/>
        <v>0</v>
      </c>
      <c r="DF106" s="54">
        <f t="shared" si="239"/>
        <v>0</v>
      </c>
      <c r="DG106" s="54">
        <f t="shared" si="240"/>
        <v>0</v>
      </c>
      <c r="DH106" s="54">
        <f t="shared" si="241"/>
        <v>0</v>
      </c>
      <c r="DI106" s="54">
        <f t="shared" si="242"/>
        <v>0</v>
      </c>
      <c r="DJ106" s="54">
        <f t="shared" si="243"/>
        <v>0</v>
      </c>
      <c r="DK106" s="54">
        <f t="shared" si="244"/>
        <v>0</v>
      </c>
      <c r="DL106" s="54">
        <f t="shared" si="245"/>
        <v>0</v>
      </c>
      <c r="DM106" s="54">
        <f t="shared" si="246"/>
        <v>0</v>
      </c>
      <c r="DN106" s="54">
        <f t="shared" si="247"/>
        <v>0</v>
      </c>
      <c r="DO106" s="54">
        <f t="shared" si="248"/>
        <v>0</v>
      </c>
      <c r="DP106" s="54">
        <f t="shared" si="249"/>
        <v>0</v>
      </c>
      <c r="DQ106" s="54">
        <f t="shared" si="250"/>
        <v>0</v>
      </c>
      <c r="DR106" s="54">
        <f t="shared" si="251"/>
        <v>0</v>
      </c>
      <c r="DS106" s="54">
        <f t="shared" si="252"/>
        <v>0</v>
      </c>
      <c r="DT106" s="54">
        <f t="shared" si="253"/>
        <v>0</v>
      </c>
      <c r="DU106" s="54">
        <f t="shared" si="254"/>
        <v>0</v>
      </c>
      <c r="DV106" s="54">
        <f t="shared" si="255"/>
        <v>0</v>
      </c>
      <c r="DW106" s="54">
        <f t="shared" si="256"/>
        <v>0</v>
      </c>
      <c r="DX106" s="54">
        <f t="shared" si="257"/>
        <v>0</v>
      </c>
      <c r="DY106" s="54">
        <f t="shared" si="258"/>
        <v>0</v>
      </c>
      <c r="DZ106" s="54">
        <f t="shared" si="259"/>
        <v>0</v>
      </c>
      <c r="EA106" s="54">
        <f t="shared" si="260"/>
        <v>0</v>
      </c>
      <c r="EB106" s="54">
        <f t="shared" si="261"/>
        <v>0</v>
      </c>
      <c r="EC106" s="54">
        <f t="shared" si="262"/>
        <v>0</v>
      </c>
      <c r="ED106" s="54">
        <f t="shared" si="263"/>
        <v>0</v>
      </c>
      <c r="EE106" s="54">
        <f t="shared" si="264"/>
        <v>0</v>
      </c>
      <c r="EF106" s="54">
        <f t="shared" si="265"/>
        <v>0</v>
      </c>
      <c r="EG106" s="54">
        <f t="shared" si="266"/>
        <v>0</v>
      </c>
      <c r="EH106" s="54">
        <f t="shared" si="267"/>
        <v>0</v>
      </c>
      <c r="EI106" s="54">
        <f t="shared" si="268"/>
        <v>0</v>
      </c>
      <c r="EJ106" s="54">
        <f t="shared" si="269"/>
        <v>0</v>
      </c>
      <c r="EK106" s="54">
        <f t="shared" si="270"/>
        <v>0</v>
      </c>
      <c r="EL106" s="54">
        <f t="shared" si="271"/>
        <v>0</v>
      </c>
      <c r="EM106" s="54">
        <f t="shared" si="272"/>
        <v>0</v>
      </c>
      <c r="EN106" s="54">
        <f t="shared" si="205"/>
        <v>0</v>
      </c>
      <c r="EO106" s="54">
        <f t="shared" si="205"/>
        <v>0</v>
      </c>
      <c r="EP106" s="187"/>
      <c r="EQ106" s="187"/>
      <c r="ER106" s="187"/>
      <c r="ES106" s="187"/>
      <c r="ET106" s="187"/>
      <c r="EU106" s="187"/>
      <c r="EV106" s="187"/>
      <c r="EW106" s="187"/>
      <c r="EX106" s="187"/>
      <c r="EY106" s="187"/>
      <c r="EZ106" s="187"/>
      <c r="FA106" s="187"/>
      <c r="FB106" s="187"/>
      <c r="FC106" s="187"/>
      <c r="FD106" s="187"/>
      <c r="FE106" s="187"/>
      <c r="FF106" s="187"/>
      <c r="FG106" s="187"/>
      <c r="FH106" s="187"/>
      <c r="FI106" s="187"/>
      <c r="FJ106" s="187"/>
    </row>
    <row r="107" spans="1:166" s="65" customFormat="1" ht="36.75" customHeight="1" x14ac:dyDescent="0.5">
      <c r="A107" s="36" t="s">
        <v>22</v>
      </c>
      <c r="B107" s="37">
        <v>46237</v>
      </c>
      <c r="C107" s="37" t="s">
        <v>19</v>
      </c>
      <c r="D107" s="263"/>
      <c r="E107" s="157"/>
      <c r="F107" s="164"/>
      <c r="G107" s="164"/>
      <c r="H107" s="164"/>
      <c r="I107" s="164"/>
      <c r="J107" s="164"/>
      <c r="K107" s="164"/>
      <c r="L107" s="164"/>
      <c r="M107" s="164"/>
      <c r="N107" s="164"/>
      <c r="O107" s="164"/>
      <c r="P107" s="164"/>
      <c r="Q107" s="164"/>
      <c r="R107" s="164"/>
      <c r="S107" s="164"/>
      <c r="T107" s="101"/>
      <c r="U107" s="164"/>
      <c r="V107" s="164"/>
      <c r="W107" s="164"/>
      <c r="X107" s="164"/>
      <c r="Y107" s="164"/>
      <c r="Z107" s="164"/>
      <c r="AA107" s="164"/>
      <c r="AB107" s="164"/>
      <c r="AC107" s="164"/>
      <c r="AD107" s="164"/>
      <c r="AE107" s="164"/>
      <c r="AF107" s="164"/>
      <c r="AG107" s="164"/>
      <c r="AH107" s="164"/>
      <c r="AI107" s="164"/>
      <c r="AJ107" s="164"/>
      <c r="AK107" s="101"/>
      <c r="AL107" s="182"/>
      <c r="AM107" s="164"/>
      <c r="AN107" s="164"/>
      <c r="AO107" s="164"/>
      <c r="AP107" s="164"/>
      <c r="AQ107" s="164"/>
      <c r="AR107" s="164"/>
      <c r="AS107" s="164"/>
      <c r="AT107" s="164"/>
      <c r="AU107" s="164"/>
      <c r="AV107" s="164"/>
      <c r="AW107" s="164"/>
      <c r="AX107" s="164"/>
      <c r="AY107" s="164"/>
      <c r="AZ107" s="164"/>
      <c r="BA107" s="183"/>
      <c r="BB107" s="182"/>
      <c r="BC107" s="164"/>
      <c r="BD107" s="164"/>
      <c r="BE107" s="164"/>
      <c r="BF107" s="164"/>
      <c r="BG107" s="164"/>
      <c r="BH107" s="164"/>
      <c r="BI107" s="164"/>
      <c r="BJ107" s="106"/>
      <c r="BK107" s="182"/>
      <c r="BL107" s="164"/>
      <c r="BM107" s="164"/>
      <c r="BN107" s="164"/>
      <c r="BO107" s="164"/>
      <c r="BP107" s="183"/>
      <c r="BQ107" s="42"/>
      <c r="BR107" s="42"/>
      <c r="BS107" s="165"/>
      <c r="BT107" s="287">
        <v>16</v>
      </c>
      <c r="BU107" s="287">
        <v>22</v>
      </c>
      <c r="BV107" s="287"/>
      <c r="BW107" s="126"/>
      <c r="BX107" s="127"/>
      <c r="BY107" s="54">
        <f t="shared" si="206"/>
        <v>0</v>
      </c>
      <c r="BZ107" s="54">
        <f t="shared" si="207"/>
        <v>0</v>
      </c>
      <c r="CA107" s="54">
        <f t="shared" si="208"/>
        <v>0</v>
      </c>
      <c r="CB107" s="54">
        <f t="shared" si="209"/>
        <v>0</v>
      </c>
      <c r="CC107" s="54">
        <f t="shared" si="210"/>
        <v>0</v>
      </c>
      <c r="CD107" s="54">
        <f t="shared" si="211"/>
        <v>0</v>
      </c>
      <c r="CE107" s="54">
        <f t="shared" si="212"/>
        <v>0</v>
      </c>
      <c r="CF107" s="54">
        <f t="shared" si="213"/>
        <v>0</v>
      </c>
      <c r="CG107" s="54">
        <f t="shared" si="214"/>
        <v>0</v>
      </c>
      <c r="CH107" s="54">
        <f t="shared" si="215"/>
        <v>0</v>
      </c>
      <c r="CI107" s="54">
        <f t="shared" si="216"/>
        <v>0</v>
      </c>
      <c r="CJ107" s="54">
        <f t="shared" si="217"/>
        <v>0</v>
      </c>
      <c r="CK107" s="54">
        <f t="shared" si="218"/>
        <v>0</v>
      </c>
      <c r="CL107" s="54">
        <f t="shared" si="219"/>
        <v>0</v>
      </c>
      <c r="CM107" s="54">
        <f t="shared" si="220"/>
        <v>0</v>
      </c>
      <c r="CN107" s="54">
        <f t="shared" si="221"/>
        <v>1</v>
      </c>
      <c r="CO107" s="54">
        <f t="shared" si="222"/>
        <v>0</v>
      </c>
      <c r="CP107" s="54">
        <f t="shared" si="223"/>
        <v>0</v>
      </c>
      <c r="CQ107" s="54">
        <f t="shared" si="224"/>
        <v>0</v>
      </c>
      <c r="CR107" s="54">
        <f t="shared" si="225"/>
        <v>0</v>
      </c>
      <c r="CS107" s="54">
        <f t="shared" si="226"/>
        <v>0</v>
      </c>
      <c r="CT107" s="54">
        <f t="shared" si="227"/>
        <v>1</v>
      </c>
      <c r="CU107" s="54">
        <f t="shared" si="228"/>
        <v>0</v>
      </c>
      <c r="CV107" s="54">
        <f t="shared" si="229"/>
        <v>0</v>
      </c>
      <c r="CW107" s="54">
        <f t="shared" si="230"/>
        <v>0</v>
      </c>
      <c r="CX107" s="54">
        <f t="shared" si="231"/>
        <v>0</v>
      </c>
      <c r="CY107" s="54">
        <f t="shared" si="232"/>
        <v>0</v>
      </c>
      <c r="CZ107" s="54">
        <f t="shared" si="233"/>
        <v>0</v>
      </c>
      <c r="DA107" s="54">
        <f t="shared" si="234"/>
        <v>0</v>
      </c>
      <c r="DB107" s="54">
        <f t="shared" si="235"/>
        <v>0</v>
      </c>
      <c r="DC107" s="54">
        <f t="shared" si="236"/>
        <v>0</v>
      </c>
      <c r="DD107" s="54">
        <f t="shared" si="237"/>
        <v>0</v>
      </c>
      <c r="DE107" s="54">
        <f t="shared" si="238"/>
        <v>0</v>
      </c>
      <c r="DF107" s="54">
        <f t="shared" si="239"/>
        <v>0</v>
      </c>
      <c r="DG107" s="54">
        <f t="shared" si="240"/>
        <v>0</v>
      </c>
      <c r="DH107" s="54">
        <f t="shared" si="241"/>
        <v>0</v>
      </c>
      <c r="DI107" s="54">
        <f t="shared" si="242"/>
        <v>0</v>
      </c>
      <c r="DJ107" s="54">
        <f t="shared" si="243"/>
        <v>0</v>
      </c>
      <c r="DK107" s="54">
        <f t="shared" si="244"/>
        <v>0</v>
      </c>
      <c r="DL107" s="54">
        <f t="shared" si="245"/>
        <v>0</v>
      </c>
      <c r="DM107" s="54">
        <f t="shared" si="246"/>
        <v>0</v>
      </c>
      <c r="DN107" s="54">
        <f t="shared" si="247"/>
        <v>0</v>
      </c>
      <c r="DO107" s="54">
        <f t="shared" si="248"/>
        <v>0</v>
      </c>
      <c r="DP107" s="54">
        <f t="shared" si="249"/>
        <v>0</v>
      </c>
      <c r="DQ107" s="54">
        <f t="shared" si="250"/>
        <v>0</v>
      </c>
      <c r="DR107" s="54">
        <f t="shared" si="251"/>
        <v>0</v>
      </c>
      <c r="DS107" s="54">
        <f t="shared" si="252"/>
        <v>0</v>
      </c>
      <c r="DT107" s="54">
        <f t="shared" si="253"/>
        <v>0</v>
      </c>
      <c r="DU107" s="54">
        <f t="shared" si="254"/>
        <v>0</v>
      </c>
      <c r="DV107" s="54">
        <f t="shared" si="255"/>
        <v>0</v>
      </c>
      <c r="DW107" s="54">
        <f t="shared" si="256"/>
        <v>0</v>
      </c>
      <c r="DX107" s="54">
        <f t="shared" si="257"/>
        <v>0</v>
      </c>
      <c r="DY107" s="54">
        <f t="shared" si="258"/>
        <v>0</v>
      </c>
      <c r="DZ107" s="54">
        <f t="shared" si="259"/>
        <v>0</v>
      </c>
      <c r="EA107" s="54">
        <f t="shared" si="260"/>
        <v>0</v>
      </c>
      <c r="EB107" s="54">
        <f t="shared" si="261"/>
        <v>0</v>
      </c>
      <c r="EC107" s="54">
        <f t="shared" si="262"/>
        <v>0</v>
      </c>
      <c r="ED107" s="54">
        <f t="shared" si="263"/>
        <v>0</v>
      </c>
      <c r="EE107" s="54">
        <f t="shared" si="264"/>
        <v>0</v>
      </c>
      <c r="EF107" s="54">
        <f t="shared" si="265"/>
        <v>0</v>
      </c>
      <c r="EG107" s="54">
        <f t="shared" si="266"/>
        <v>0</v>
      </c>
      <c r="EH107" s="54">
        <f t="shared" si="267"/>
        <v>0</v>
      </c>
      <c r="EI107" s="54">
        <f t="shared" si="268"/>
        <v>0</v>
      </c>
      <c r="EJ107" s="54">
        <f t="shared" si="269"/>
        <v>0</v>
      </c>
      <c r="EK107" s="54">
        <f t="shared" si="270"/>
        <v>0</v>
      </c>
      <c r="EL107" s="54">
        <f t="shared" si="271"/>
        <v>0</v>
      </c>
      <c r="EM107" s="54">
        <f t="shared" si="272"/>
        <v>0</v>
      </c>
      <c r="EN107" s="54">
        <f t="shared" ref="EN107:EO118" si="273">COUNTIF($F107:$BV107,"68")</f>
        <v>0</v>
      </c>
      <c r="EO107" s="54">
        <f t="shared" si="273"/>
        <v>0</v>
      </c>
      <c r="EP107" s="187"/>
      <c r="EQ107" s="187"/>
      <c r="ER107" s="187"/>
      <c r="ES107" s="187"/>
      <c r="ET107" s="187"/>
      <c r="EU107" s="187"/>
      <c r="EV107" s="187"/>
      <c r="EW107" s="187"/>
      <c r="EX107" s="187"/>
      <c r="EY107" s="187"/>
      <c r="EZ107" s="187"/>
      <c r="FA107" s="187"/>
      <c r="FB107" s="187"/>
      <c r="FC107" s="187"/>
      <c r="FD107" s="187"/>
      <c r="FE107" s="187"/>
      <c r="FF107" s="187"/>
      <c r="FG107" s="187"/>
      <c r="FH107" s="187"/>
      <c r="FI107" s="187"/>
      <c r="FJ107" s="187"/>
    </row>
    <row r="108" spans="1:166" s="65" customFormat="1" ht="36.75" customHeight="1" x14ac:dyDescent="0.5">
      <c r="A108" s="36"/>
      <c r="B108" s="37"/>
      <c r="C108" s="37" t="s">
        <v>21</v>
      </c>
      <c r="D108" s="263"/>
      <c r="E108" s="157"/>
      <c r="F108" s="164"/>
      <c r="G108" s="164"/>
      <c r="H108" s="164"/>
      <c r="I108" s="164"/>
      <c r="J108" s="164"/>
      <c r="K108" s="164"/>
      <c r="L108" s="164"/>
      <c r="M108" s="164"/>
      <c r="N108" s="164"/>
      <c r="O108" s="164"/>
      <c r="P108" s="164"/>
      <c r="Q108" s="164"/>
      <c r="R108" s="164"/>
      <c r="S108" s="164"/>
      <c r="T108" s="101"/>
      <c r="U108" s="164"/>
      <c r="V108" s="164"/>
      <c r="W108" s="164"/>
      <c r="X108" s="164"/>
      <c r="Y108" s="164"/>
      <c r="Z108" s="164"/>
      <c r="AA108" s="164"/>
      <c r="AB108" s="164"/>
      <c r="AC108" s="164"/>
      <c r="AD108" s="164"/>
      <c r="AE108" s="164"/>
      <c r="AF108" s="164"/>
      <c r="AG108" s="164"/>
      <c r="AH108" s="164"/>
      <c r="AI108" s="164"/>
      <c r="AJ108" s="164"/>
      <c r="AK108" s="101"/>
      <c r="AL108" s="182"/>
      <c r="AM108" s="164"/>
      <c r="AN108" s="164"/>
      <c r="AO108" s="164"/>
      <c r="AP108" s="164"/>
      <c r="AQ108" s="164"/>
      <c r="AR108" s="164"/>
      <c r="AS108" s="164"/>
      <c r="AT108" s="164"/>
      <c r="AU108" s="164"/>
      <c r="AV108" s="164"/>
      <c r="AW108" s="164"/>
      <c r="AX108" s="164"/>
      <c r="AY108" s="164"/>
      <c r="AZ108" s="164"/>
      <c r="BA108" s="183"/>
      <c r="BB108" s="182"/>
      <c r="BC108" s="164"/>
      <c r="BD108" s="164"/>
      <c r="BE108" s="164"/>
      <c r="BF108" s="164"/>
      <c r="BG108" s="164"/>
      <c r="BH108" s="164"/>
      <c r="BI108" s="164"/>
      <c r="BJ108" s="106"/>
      <c r="BK108" s="274"/>
      <c r="BL108" s="164"/>
      <c r="BM108" s="164"/>
      <c r="BN108" s="164"/>
      <c r="BO108" s="164"/>
      <c r="BP108" s="183"/>
      <c r="BQ108" s="42"/>
      <c r="BR108" s="42"/>
      <c r="BS108" s="165"/>
      <c r="BT108" s="287">
        <v>16</v>
      </c>
      <c r="BU108" s="287">
        <v>22</v>
      </c>
      <c r="BV108" s="287"/>
      <c r="BW108" s="126"/>
      <c r="BX108" s="128"/>
      <c r="BY108" s="54">
        <f t="shared" si="206"/>
        <v>0</v>
      </c>
      <c r="BZ108" s="54">
        <f t="shared" si="207"/>
        <v>0</v>
      </c>
      <c r="CA108" s="54">
        <f t="shared" si="208"/>
        <v>0</v>
      </c>
      <c r="CB108" s="54">
        <f t="shared" si="209"/>
        <v>0</v>
      </c>
      <c r="CC108" s="54">
        <f t="shared" si="210"/>
        <v>0</v>
      </c>
      <c r="CD108" s="54">
        <f t="shared" si="211"/>
        <v>0</v>
      </c>
      <c r="CE108" s="54">
        <f t="shared" si="212"/>
        <v>0</v>
      </c>
      <c r="CF108" s="54">
        <f t="shared" si="213"/>
        <v>0</v>
      </c>
      <c r="CG108" s="54">
        <f t="shared" si="214"/>
        <v>0</v>
      </c>
      <c r="CH108" s="54">
        <f t="shared" si="215"/>
        <v>0</v>
      </c>
      <c r="CI108" s="54">
        <f t="shared" si="216"/>
        <v>0</v>
      </c>
      <c r="CJ108" s="54">
        <f t="shared" si="217"/>
        <v>0</v>
      </c>
      <c r="CK108" s="54">
        <f t="shared" si="218"/>
        <v>0</v>
      </c>
      <c r="CL108" s="54">
        <f t="shared" si="219"/>
        <v>0</v>
      </c>
      <c r="CM108" s="54">
        <f t="shared" si="220"/>
        <v>0</v>
      </c>
      <c r="CN108" s="54">
        <f t="shared" si="221"/>
        <v>1</v>
      </c>
      <c r="CO108" s="54">
        <f t="shared" si="222"/>
        <v>0</v>
      </c>
      <c r="CP108" s="54">
        <f t="shared" si="223"/>
        <v>0</v>
      </c>
      <c r="CQ108" s="54">
        <f t="shared" si="224"/>
        <v>0</v>
      </c>
      <c r="CR108" s="54">
        <f t="shared" si="225"/>
        <v>0</v>
      </c>
      <c r="CS108" s="54">
        <f t="shared" si="226"/>
        <v>0</v>
      </c>
      <c r="CT108" s="54">
        <f t="shared" si="227"/>
        <v>1</v>
      </c>
      <c r="CU108" s="54">
        <f t="shared" si="228"/>
        <v>0</v>
      </c>
      <c r="CV108" s="54">
        <f t="shared" si="229"/>
        <v>0</v>
      </c>
      <c r="CW108" s="54">
        <f t="shared" si="230"/>
        <v>0</v>
      </c>
      <c r="CX108" s="54">
        <f t="shared" si="231"/>
        <v>0</v>
      </c>
      <c r="CY108" s="54">
        <f t="shared" si="232"/>
        <v>0</v>
      </c>
      <c r="CZ108" s="54">
        <f t="shared" si="233"/>
        <v>0</v>
      </c>
      <c r="DA108" s="54">
        <f t="shared" si="234"/>
        <v>0</v>
      </c>
      <c r="DB108" s="54">
        <f t="shared" si="235"/>
        <v>0</v>
      </c>
      <c r="DC108" s="54">
        <f t="shared" si="236"/>
        <v>0</v>
      </c>
      <c r="DD108" s="54">
        <f t="shared" si="237"/>
        <v>0</v>
      </c>
      <c r="DE108" s="54">
        <f t="shared" si="238"/>
        <v>0</v>
      </c>
      <c r="DF108" s="54">
        <f t="shared" si="239"/>
        <v>0</v>
      </c>
      <c r="DG108" s="54">
        <f t="shared" si="240"/>
        <v>0</v>
      </c>
      <c r="DH108" s="54">
        <f t="shared" si="241"/>
        <v>0</v>
      </c>
      <c r="DI108" s="54">
        <f t="shared" si="242"/>
        <v>0</v>
      </c>
      <c r="DJ108" s="54">
        <f t="shared" si="243"/>
        <v>0</v>
      </c>
      <c r="DK108" s="54">
        <f t="shared" si="244"/>
        <v>0</v>
      </c>
      <c r="DL108" s="54">
        <f t="shared" si="245"/>
        <v>0</v>
      </c>
      <c r="DM108" s="54">
        <f t="shared" si="246"/>
        <v>0</v>
      </c>
      <c r="DN108" s="54">
        <f t="shared" si="247"/>
        <v>0</v>
      </c>
      <c r="DO108" s="54">
        <f t="shared" si="248"/>
        <v>0</v>
      </c>
      <c r="DP108" s="54">
        <f t="shared" si="249"/>
        <v>0</v>
      </c>
      <c r="DQ108" s="54">
        <f t="shared" si="250"/>
        <v>0</v>
      </c>
      <c r="DR108" s="54">
        <f t="shared" si="251"/>
        <v>0</v>
      </c>
      <c r="DS108" s="54">
        <f t="shared" si="252"/>
        <v>0</v>
      </c>
      <c r="DT108" s="54">
        <f t="shared" si="253"/>
        <v>0</v>
      </c>
      <c r="DU108" s="54">
        <f t="shared" si="254"/>
        <v>0</v>
      </c>
      <c r="DV108" s="54">
        <f t="shared" si="255"/>
        <v>0</v>
      </c>
      <c r="DW108" s="54">
        <f t="shared" si="256"/>
        <v>0</v>
      </c>
      <c r="DX108" s="54">
        <f t="shared" si="257"/>
        <v>0</v>
      </c>
      <c r="DY108" s="54">
        <f t="shared" si="258"/>
        <v>0</v>
      </c>
      <c r="DZ108" s="54">
        <f t="shared" si="259"/>
        <v>0</v>
      </c>
      <c r="EA108" s="54">
        <f t="shared" si="260"/>
        <v>0</v>
      </c>
      <c r="EB108" s="54">
        <f t="shared" si="261"/>
        <v>0</v>
      </c>
      <c r="EC108" s="54">
        <f t="shared" si="262"/>
        <v>0</v>
      </c>
      <c r="ED108" s="54">
        <f t="shared" si="263"/>
        <v>0</v>
      </c>
      <c r="EE108" s="54">
        <f t="shared" si="264"/>
        <v>0</v>
      </c>
      <c r="EF108" s="54">
        <f t="shared" si="265"/>
        <v>0</v>
      </c>
      <c r="EG108" s="54">
        <f t="shared" si="266"/>
        <v>0</v>
      </c>
      <c r="EH108" s="54">
        <f t="shared" si="267"/>
        <v>0</v>
      </c>
      <c r="EI108" s="54">
        <f t="shared" si="268"/>
        <v>0</v>
      </c>
      <c r="EJ108" s="54">
        <f t="shared" si="269"/>
        <v>0</v>
      </c>
      <c r="EK108" s="54">
        <f t="shared" si="270"/>
        <v>0</v>
      </c>
      <c r="EL108" s="54">
        <f t="shared" si="271"/>
        <v>0</v>
      </c>
      <c r="EM108" s="54">
        <f t="shared" si="272"/>
        <v>0</v>
      </c>
      <c r="EN108" s="54">
        <f t="shared" si="273"/>
        <v>0</v>
      </c>
      <c r="EO108" s="54">
        <f t="shared" si="273"/>
        <v>0</v>
      </c>
      <c r="EP108" s="187"/>
      <c r="EQ108" s="187"/>
      <c r="ER108" s="187"/>
      <c r="ES108" s="187"/>
      <c r="ET108" s="187"/>
      <c r="EU108" s="187"/>
      <c r="EV108" s="187"/>
      <c r="EW108" s="187"/>
      <c r="EX108" s="187"/>
      <c r="EY108" s="187"/>
      <c r="EZ108" s="187"/>
      <c r="FA108" s="187"/>
      <c r="FB108" s="187"/>
      <c r="FC108" s="187"/>
      <c r="FD108" s="187"/>
      <c r="FE108" s="187"/>
      <c r="FF108" s="187"/>
      <c r="FG108" s="187"/>
      <c r="FH108" s="187"/>
      <c r="FI108" s="187"/>
      <c r="FJ108" s="187"/>
    </row>
    <row r="109" spans="1:166" s="136" customFormat="1" ht="39.75" customHeight="1" x14ac:dyDescent="0.85">
      <c r="A109" s="264" t="s">
        <v>23</v>
      </c>
      <c r="B109" s="265">
        <v>46238</v>
      </c>
      <c r="C109" s="265" t="s">
        <v>19</v>
      </c>
      <c r="D109" s="266"/>
      <c r="E109" s="157"/>
      <c r="F109" s="267"/>
      <c r="G109" s="267"/>
      <c r="H109" s="267"/>
      <c r="I109" s="267"/>
      <c r="J109" s="267"/>
      <c r="K109" s="267"/>
      <c r="L109" s="267"/>
      <c r="M109" s="267"/>
      <c r="N109" s="267"/>
      <c r="O109" s="267"/>
      <c r="P109" s="267"/>
      <c r="Q109" s="267"/>
      <c r="R109" s="267"/>
      <c r="S109" s="267"/>
      <c r="T109" s="101"/>
      <c r="U109" s="270"/>
      <c r="V109" s="270"/>
      <c r="W109" s="270"/>
      <c r="X109" s="270"/>
      <c r="Y109" s="270"/>
      <c r="Z109" s="270"/>
      <c r="AA109" s="270"/>
      <c r="AB109" s="270"/>
      <c r="AC109" s="270"/>
      <c r="AD109" s="270"/>
      <c r="AE109" s="270"/>
      <c r="AF109" s="270"/>
      <c r="AG109" s="270"/>
      <c r="AH109" s="270"/>
      <c r="AI109" s="270"/>
      <c r="AJ109" s="270"/>
      <c r="AK109" s="101"/>
      <c r="AL109" s="275"/>
      <c r="AM109" s="267"/>
      <c r="AN109" s="267"/>
      <c r="AO109" s="267"/>
      <c r="AP109" s="267"/>
      <c r="AQ109" s="267"/>
      <c r="AR109" s="267"/>
      <c r="AS109" s="267"/>
      <c r="AT109" s="267"/>
      <c r="AU109" s="267"/>
      <c r="AV109" s="267"/>
      <c r="AW109" s="267"/>
      <c r="AX109" s="267"/>
      <c r="AY109" s="267"/>
      <c r="AZ109" s="267"/>
      <c r="BA109" s="276"/>
      <c r="BB109" s="275"/>
      <c r="BC109" s="267"/>
      <c r="BD109" s="267"/>
      <c r="BE109" s="267"/>
      <c r="BF109" s="267"/>
      <c r="BG109" s="267"/>
      <c r="BH109" s="267"/>
      <c r="BI109" s="267"/>
      <c r="BJ109" s="106"/>
      <c r="BK109" s="281"/>
      <c r="BL109" s="267"/>
      <c r="BM109" s="267"/>
      <c r="BN109" s="267"/>
      <c r="BO109" s="267"/>
      <c r="BP109" s="267"/>
      <c r="BQ109" s="282"/>
      <c r="BR109" s="282"/>
      <c r="BS109" s="165"/>
      <c r="BT109" s="288">
        <v>16</v>
      </c>
      <c r="BU109" s="288">
        <v>22</v>
      </c>
      <c r="BV109" s="288"/>
      <c r="BW109" s="110"/>
      <c r="BX109" s="135"/>
      <c r="BY109" s="54">
        <f t="shared" si="206"/>
        <v>0</v>
      </c>
      <c r="BZ109" s="54">
        <f t="shared" si="207"/>
        <v>0</v>
      </c>
      <c r="CA109" s="54">
        <f t="shared" si="208"/>
        <v>0</v>
      </c>
      <c r="CB109" s="54">
        <f t="shared" si="209"/>
        <v>0</v>
      </c>
      <c r="CC109" s="54">
        <f t="shared" si="210"/>
        <v>0</v>
      </c>
      <c r="CD109" s="54">
        <f t="shared" si="211"/>
        <v>0</v>
      </c>
      <c r="CE109" s="54">
        <f t="shared" si="212"/>
        <v>0</v>
      </c>
      <c r="CF109" s="54">
        <f t="shared" si="213"/>
        <v>0</v>
      </c>
      <c r="CG109" s="54">
        <f t="shared" si="214"/>
        <v>0</v>
      </c>
      <c r="CH109" s="54">
        <f t="shared" si="215"/>
        <v>0</v>
      </c>
      <c r="CI109" s="54">
        <f t="shared" si="216"/>
        <v>0</v>
      </c>
      <c r="CJ109" s="54">
        <f t="shared" si="217"/>
        <v>0</v>
      </c>
      <c r="CK109" s="54">
        <f t="shared" si="218"/>
        <v>0</v>
      </c>
      <c r="CL109" s="54">
        <f t="shared" si="219"/>
        <v>0</v>
      </c>
      <c r="CM109" s="54">
        <f t="shared" si="220"/>
        <v>0</v>
      </c>
      <c r="CN109" s="54">
        <f t="shared" si="221"/>
        <v>1</v>
      </c>
      <c r="CO109" s="54">
        <f t="shared" si="222"/>
        <v>0</v>
      </c>
      <c r="CP109" s="54">
        <f t="shared" si="223"/>
        <v>0</v>
      </c>
      <c r="CQ109" s="54">
        <f t="shared" si="224"/>
        <v>0</v>
      </c>
      <c r="CR109" s="54">
        <f t="shared" si="225"/>
        <v>0</v>
      </c>
      <c r="CS109" s="54">
        <f t="shared" si="226"/>
        <v>0</v>
      </c>
      <c r="CT109" s="54">
        <f t="shared" si="227"/>
        <v>1</v>
      </c>
      <c r="CU109" s="54">
        <f t="shared" si="228"/>
        <v>0</v>
      </c>
      <c r="CV109" s="54">
        <f t="shared" si="229"/>
        <v>0</v>
      </c>
      <c r="CW109" s="54">
        <f t="shared" si="230"/>
        <v>0</v>
      </c>
      <c r="CX109" s="54">
        <f t="shared" si="231"/>
        <v>0</v>
      </c>
      <c r="CY109" s="54">
        <f t="shared" si="232"/>
        <v>0</v>
      </c>
      <c r="CZ109" s="54">
        <f t="shared" si="233"/>
        <v>0</v>
      </c>
      <c r="DA109" s="54">
        <f t="shared" si="234"/>
        <v>0</v>
      </c>
      <c r="DB109" s="54">
        <f t="shared" si="235"/>
        <v>0</v>
      </c>
      <c r="DC109" s="54">
        <f t="shared" si="236"/>
        <v>0</v>
      </c>
      <c r="DD109" s="54">
        <f t="shared" si="237"/>
        <v>0</v>
      </c>
      <c r="DE109" s="54">
        <f t="shared" si="238"/>
        <v>0</v>
      </c>
      <c r="DF109" s="54">
        <f t="shared" si="239"/>
        <v>0</v>
      </c>
      <c r="DG109" s="54">
        <f t="shared" si="240"/>
        <v>0</v>
      </c>
      <c r="DH109" s="54">
        <f t="shared" si="241"/>
        <v>0</v>
      </c>
      <c r="DI109" s="54">
        <f t="shared" si="242"/>
        <v>0</v>
      </c>
      <c r="DJ109" s="54">
        <f t="shared" si="243"/>
        <v>0</v>
      </c>
      <c r="DK109" s="54">
        <f t="shared" si="244"/>
        <v>0</v>
      </c>
      <c r="DL109" s="54">
        <f t="shared" si="245"/>
        <v>0</v>
      </c>
      <c r="DM109" s="54">
        <f t="shared" si="246"/>
        <v>0</v>
      </c>
      <c r="DN109" s="54">
        <f t="shared" si="247"/>
        <v>0</v>
      </c>
      <c r="DO109" s="54">
        <f t="shared" si="248"/>
        <v>0</v>
      </c>
      <c r="DP109" s="54">
        <f t="shared" si="249"/>
        <v>0</v>
      </c>
      <c r="DQ109" s="54">
        <f t="shared" si="250"/>
        <v>0</v>
      </c>
      <c r="DR109" s="54">
        <f t="shared" si="251"/>
        <v>0</v>
      </c>
      <c r="DS109" s="54">
        <f t="shared" si="252"/>
        <v>0</v>
      </c>
      <c r="DT109" s="54">
        <f t="shared" si="253"/>
        <v>0</v>
      </c>
      <c r="DU109" s="54">
        <f t="shared" si="254"/>
        <v>0</v>
      </c>
      <c r="DV109" s="54">
        <f t="shared" si="255"/>
        <v>0</v>
      </c>
      <c r="DW109" s="54">
        <f t="shared" si="256"/>
        <v>0</v>
      </c>
      <c r="DX109" s="54">
        <f t="shared" si="257"/>
        <v>0</v>
      </c>
      <c r="DY109" s="54">
        <f t="shared" si="258"/>
        <v>0</v>
      </c>
      <c r="DZ109" s="54">
        <f t="shared" si="259"/>
        <v>0</v>
      </c>
      <c r="EA109" s="54">
        <f t="shared" si="260"/>
        <v>0</v>
      </c>
      <c r="EB109" s="54">
        <f t="shared" si="261"/>
        <v>0</v>
      </c>
      <c r="EC109" s="54">
        <f t="shared" si="262"/>
        <v>0</v>
      </c>
      <c r="ED109" s="54">
        <f t="shared" si="263"/>
        <v>0</v>
      </c>
      <c r="EE109" s="54">
        <f t="shared" si="264"/>
        <v>0</v>
      </c>
      <c r="EF109" s="54">
        <f t="shared" si="265"/>
        <v>0</v>
      </c>
      <c r="EG109" s="54">
        <f t="shared" si="266"/>
        <v>0</v>
      </c>
      <c r="EH109" s="54">
        <f t="shared" si="267"/>
        <v>0</v>
      </c>
      <c r="EI109" s="54">
        <f t="shared" si="268"/>
        <v>0</v>
      </c>
      <c r="EJ109" s="54">
        <f t="shared" si="269"/>
        <v>0</v>
      </c>
      <c r="EK109" s="54">
        <f t="shared" si="270"/>
        <v>0</v>
      </c>
      <c r="EL109" s="54">
        <f t="shared" si="271"/>
        <v>0</v>
      </c>
      <c r="EM109" s="54">
        <f t="shared" si="272"/>
        <v>0</v>
      </c>
      <c r="EN109" s="54">
        <f t="shared" si="273"/>
        <v>0</v>
      </c>
      <c r="EO109" s="54">
        <f t="shared" si="273"/>
        <v>0</v>
      </c>
      <c r="EP109" s="196"/>
      <c r="EQ109" s="196"/>
      <c r="ER109" s="196"/>
      <c r="ES109" s="196"/>
      <c r="ET109" s="196"/>
      <c r="EU109" s="196"/>
      <c r="EV109" s="196"/>
      <c r="EW109" s="196"/>
      <c r="EX109" s="196"/>
      <c r="EY109" s="196"/>
      <c r="EZ109" s="196"/>
      <c r="FA109" s="196"/>
      <c r="FB109" s="196"/>
      <c r="FC109" s="196"/>
      <c r="FD109" s="196"/>
      <c r="FE109" s="196"/>
      <c r="FF109" s="196"/>
      <c r="FG109" s="196"/>
      <c r="FH109" s="196"/>
      <c r="FI109" s="196"/>
      <c r="FJ109" s="196"/>
    </row>
    <row r="110" spans="1:166" s="65" customFormat="1" ht="39.75" customHeight="1" x14ac:dyDescent="0.85">
      <c r="A110" s="36"/>
      <c r="B110" s="37"/>
      <c r="C110" s="37" t="s">
        <v>21</v>
      </c>
      <c r="D110" s="263"/>
      <c r="E110" s="157"/>
      <c r="F110" s="268"/>
      <c r="G110" s="268"/>
      <c r="H110" s="268"/>
      <c r="I110" s="268"/>
      <c r="J110" s="268"/>
      <c r="K110" s="268"/>
      <c r="L110" s="268"/>
      <c r="M110" s="268"/>
      <c r="N110" s="268"/>
      <c r="O110" s="268"/>
      <c r="P110" s="268"/>
      <c r="Q110" s="268"/>
      <c r="R110" s="268"/>
      <c r="S110" s="268"/>
      <c r="T110" s="101"/>
      <c r="U110" s="271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101"/>
      <c r="AL110" s="268"/>
      <c r="AM110" s="268"/>
      <c r="AN110" s="268"/>
      <c r="AO110" s="268"/>
      <c r="AP110" s="268"/>
      <c r="AQ110" s="268"/>
      <c r="AR110" s="268"/>
      <c r="AS110" s="268"/>
      <c r="AT110" s="268"/>
      <c r="AU110" s="268"/>
      <c r="AV110" s="268"/>
      <c r="AW110" s="268"/>
      <c r="AX110" s="268"/>
      <c r="AY110" s="268"/>
      <c r="AZ110" s="268"/>
      <c r="BA110" s="268"/>
      <c r="BB110" s="268"/>
      <c r="BC110" s="268"/>
      <c r="BD110" s="268"/>
      <c r="BE110" s="268"/>
      <c r="BF110" s="268"/>
      <c r="BG110" s="268"/>
      <c r="BH110" s="268"/>
      <c r="BI110" s="268"/>
      <c r="BJ110" s="106"/>
      <c r="BK110" s="283"/>
      <c r="BL110" s="284"/>
      <c r="BM110" s="284"/>
      <c r="BN110" s="284"/>
      <c r="BO110" s="284"/>
      <c r="BP110" s="284"/>
      <c r="BQ110" s="285"/>
      <c r="BR110" s="285"/>
      <c r="BS110" s="165"/>
      <c r="BT110" s="287">
        <v>16</v>
      </c>
      <c r="BU110" s="288">
        <v>22</v>
      </c>
      <c r="BV110" s="287"/>
      <c r="BW110" s="110"/>
      <c r="BX110" s="111"/>
      <c r="BY110" s="54">
        <f t="shared" si="206"/>
        <v>0</v>
      </c>
      <c r="BZ110" s="54">
        <f t="shared" si="207"/>
        <v>0</v>
      </c>
      <c r="CA110" s="54">
        <f t="shared" si="208"/>
        <v>0</v>
      </c>
      <c r="CB110" s="54">
        <f t="shared" si="209"/>
        <v>0</v>
      </c>
      <c r="CC110" s="54">
        <f t="shared" si="210"/>
        <v>0</v>
      </c>
      <c r="CD110" s="54">
        <f t="shared" si="211"/>
        <v>0</v>
      </c>
      <c r="CE110" s="54">
        <f t="shared" si="212"/>
        <v>0</v>
      </c>
      <c r="CF110" s="54">
        <f t="shared" si="213"/>
        <v>0</v>
      </c>
      <c r="CG110" s="54">
        <f t="shared" si="214"/>
        <v>0</v>
      </c>
      <c r="CH110" s="54">
        <f t="shared" si="215"/>
        <v>0</v>
      </c>
      <c r="CI110" s="54">
        <f t="shared" si="216"/>
        <v>0</v>
      </c>
      <c r="CJ110" s="54">
        <f t="shared" si="217"/>
        <v>0</v>
      </c>
      <c r="CK110" s="54">
        <f t="shared" si="218"/>
        <v>0</v>
      </c>
      <c r="CL110" s="54">
        <f t="shared" si="219"/>
        <v>0</v>
      </c>
      <c r="CM110" s="54">
        <f t="shared" si="220"/>
        <v>0</v>
      </c>
      <c r="CN110" s="54">
        <f t="shared" si="221"/>
        <v>1</v>
      </c>
      <c r="CO110" s="54">
        <f t="shared" si="222"/>
        <v>0</v>
      </c>
      <c r="CP110" s="54">
        <f t="shared" si="223"/>
        <v>0</v>
      </c>
      <c r="CQ110" s="54">
        <f t="shared" si="224"/>
        <v>0</v>
      </c>
      <c r="CR110" s="54">
        <f t="shared" si="225"/>
        <v>0</v>
      </c>
      <c r="CS110" s="54">
        <f t="shared" si="226"/>
        <v>0</v>
      </c>
      <c r="CT110" s="54">
        <f t="shared" si="227"/>
        <v>1</v>
      </c>
      <c r="CU110" s="54">
        <f t="shared" si="228"/>
        <v>0</v>
      </c>
      <c r="CV110" s="54">
        <f t="shared" si="229"/>
        <v>0</v>
      </c>
      <c r="CW110" s="54">
        <f t="shared" si="230"/>
        <v>0</v>
      </c>
      <c r="CX110" s="54">
        <f t="shared" si="231"/>
        <v>0</v>
      </c>
      <c r="CY110" s="54">
        <f t="shared" si="232"/>
        <v>0</v>
      </c>
      <c r="CZ110" s="54">
        <f t="shared" si="233"/>
        <v>0</v>
      </c>
      <c r="DA110" s="54">
        <f t="shared" si="234"/>
        <v>0</v>
      </c>
      <c r="DB110" s="54">
        <f t="shared" si="235"/>
        <v>0</v>
      </c>
      <c r="DC110" s="54">
        <f t="shared" si="236"/>
        <v>0</v>
      </c>
      <c r="DD110" s="54">
        <f t="shared" si="237"/>
        <v>0</v>
      </c>
      <c r="DE110" s="54">
        <f t="shared" si="238"/>
        <v>0</v>
      </c>
      <c r="DF110" s="54">
        <f t="shared" si="239"/>
        <v>0</v>
      </c>
      <c r="DG110" s="54">
        <f t="shared" si="240"/>
        <v>0</v>
      </c>
      <c r="DH110" s="54">
        <f t="shared" si="241"/>
        <v>0</v>
      </c>
      <c r="DI110" s="54">
        <f t="shared" si="242"/>
        <v>0</v>
      </c>
      <c r="DJ110" s="54">
        <f t="shared" si="243"/>
        <v>0</v>
      </c>
      <c r="DK110" s="54">
        <f t="shared" si="244"/>
        <v>0</v>
      </c>
      <c r="DL110" s="54">
        <f t="shared" si="245"/>
        <v>0</v>
      </c>
      <c r="DM110" s="54">
        <f t="shared" si="246"/>
        <v>0</v>
      </c>
      <c r="DN110" s="54">
        <f t="shared" si="247"/>
        <v>0</v>
      </c>
      <c r="DO110" s="54">
        <f t="shared" si="248"/>
        <v>0</v>
      </c>
      <c r="DP110" s="54">
        <f t="shared" si="249"/>
        <v>0</v>
      </c>
      <c r="DQ110" s="54">
        <f t="shared" si="250"/>
        <v>0</v>
      </c>
      <c r="DR110" s="54">
        <f t="shared" si="251"/>
        <v>0</v>
      </c>
      <c r="DS110" s="54">
        <f t="shared" si="252"/>
        <v>0</v>
      </c>
      <c r="DT110" s="54">
        <f t="shared" si="253"/>
        <v>0</v>
      </c>
      <c r="DU110" s="54">
        <f t="shared" si="254"/>
        <v>0</v>
      </c>
      <c r="DV110" s="54">
        <f t="shared" si="255"/>
        <v>0</v>
      </c>
      <c r="DW110" s="54">
        <f t="shared" si="256"/>
        <v>0</v>
      </c>
      <c r="DX110" s="54">
        <f t="shared" si="257"/>
        <v>0</v>
      </c>
      <c r="DY110" s="54">
        <f t="shared" si="258"/>
        <v>0</v>
      </c>
      <c r="DZ110" s="54">
        <f t="shared" si="259"/>
        <v>0</v>
      </c>
      <c r="EA110" s="54">
        <f t="shared" si="260"/>
        <v>0</v>
      </c>
      <c r="EB110" s="54">
        <f t="shared" si="261"/>
        <v>0</v>
      </c>
      <c r="EC110" s="54">
        <f t="shared" si="262"/>
        <v>0</v>
      </c>
      <c r="ED110" s="54">
        <f t="shared" si="263"/>
        <v>0</v>
      </c>
      <c r="EE110" s="54">
        <f t="shared" si="264"/>
        <v>0</v>
      </c>
      <c r="EF110" s="54">
        <f t="shared" si="265"/>
        <v>0</v>
      </c>
      <c r="EG110" s="54">
        <f t="shared" si="266"/>
        <v>0</v>
      </c>
      <c r="EH110" s="54">
        <f t="shared" si="267"/>
        <v>0</v>
      </c>
      <c r="EI110" s="54">
        <f t="shared" si="268"/>
        <v>0</v>
      </c>
      <c r="EJ110" s="54">
        <f t="shared" si="269"/>
        <v>0</v>
      </c>
      <c r="EK110" s="54">
        <f t="shared" si="270"/>
        <v>0</v>
      </c>
      <c r="EL110" s="54">
        <f t="shared" si="271"/>
        <v>0</v>
      </c>
      <c r="EM110" s="54">
        <f t="shared" si="272"/>
        <v>0</v>
      </c>
      <c r="EN110" s="54">
        <f t="shared" si="273"/>
        <v>0</v>
      </c>
      <c r="EO110" s="54">
        <f t="shared" si="273"/>
        <v>0</v>
      </c>
      <c r="EP110" s="187"/>
      <c r="EQ110" s="187"/>
      <c r="ER110" s="187"/>
      <c r="ES110" s="187"/>
      <c r="ET110" s="187"/>
      <c r="EU110" s="187"/>
      <c r="EV110" s="187"/>
      <c r="EW110" s="187"/>
      <c r="EX110" s="187"/>
      <c r="EY110" s="187"/>
      <c r="EZ110" s="187"/>
      <c r="FA110" s="187"/>
      <c r="FB110" s="187"/>
      <c r="FC110" s="187"/>
      <c r="FD110" s="187"/>
      <c r="FE110" s="187"/>
      <c r="FF110" s="187"/>
      <c r="FG110" s="187"/>
      <c r="FH110" s="187"/>
      <c r="FI110" s="187"/>
      <c r="FJ110" s="187"/>
    </row>
    <row r="111" spans="1:166" s="93" customFormat="1" ht="36.6" x14ac:dyDescent="0.7">
      <c r="A111" s="36" t="s">
        <v>24</v>
      </c>
      <c r="B111" s="37">
        <v>46239</v>
      </c>
      <c r="C111" s="37" t="s">
        <v>19</v>
      </c>
      <c r="D111" s="263"/>
      <c r="E111" s="157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101"/>
      <c r="U111" s="273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101"/>
      <c r="AL111" s="269"/>
      <c r="AM111" s="269"/>
      <c r="AN111" s="269"/>
      <c r="AO111" s="269"/>
      <c r="AP111" s="269"/>
      <c r="AQ111" s="269"/>
      <c r="AR111" s="269"/>
      <c r="AS111" s="269"/>
      <c r="AT111" s="269"/>
      <c r="AU111" s="269"/>
      <c r="AV111" s="269"/>
      <c r="AW111" s="269"/>
      <c r="AX111" s="269"/>
      <c r="AY111" s="269"/>
      <c r="AZ111" s="269"/>
      <c r="BA111" s="269"/>
      <c r="BB111" s="269"/>
      <c r="BC111" s="269"/>
      <c r="BD111" s="269"/>
      <c r="BE111" s="269"/>
      <c r="BF111" s="269"/>
      <c r="BG111" s="269"/>
      <c r="BH111" s="269"/>
      <c r="BI111" s="269"/>
      <c r="BJ111" s="106"/>
      <c r="BK111" s="286"/>
      <c r="BL111" s="286"/>
      <c r="BM111" s="286"/>
      <c r="BN111" s="286"/>
      <c r="BO111" s="284"/>
      <c r="BP111" s="284"/>
      <c r="BQ111" s="285"/>
      <c r="BR111" s="285"/>
      <c r="BS111" s="165"/>
      <c r="BT111" s="287">
        <v>16</v>
      </c>
      <c r="BU111" s="288">
        <v>22</v>
      </c>
      <c r="BV111" s="287"/>
      <c r="BW111" s="110"/>
      <c r="BX111" s="111"/>
      <c r="BY111" s="54">
        <f t="shared" si="206"/>
        <v>0</v>
      </c>
      <c r="BZ111" s="54">
        <f t="shared" si="207"/>
        <v>0</v>
      </c>
      <c r="CA111" s="54">
        <f t="shared" si="208"/>
        <v>0</v>
      </c>
      <c r="CB111" s="54">
        <f t="shared" si="209"/>
        <v>0</v>
      </c>
      <c r="CC111" s="54">
        <f t="shared" si="210"/>
        <v>0</v>
      </c>
      <c r="CD111" s="54">
        <f t="shared" si="211"/>
        <v>0</v>
      </c>
      <c r="CE111" s="54">
        <f t="shared" si="212"/>
        <v>0</v>
      </c>
      <c r="CF111" s="54">
        <f t="shared" si="213"/>
        <v>0</v>
      </c>
      <c r="CG111" s="54">
        <f t="shared" si="214"/>
        <v>0</v>
      </c>
      <c r="CH111" s="54">
        <f t="shared" si="215"/>
        <v>0</v>
      </c>
      <c r="CI111" s="54">
        <f t="shared" si="216"/>
        <v>0</v>
      </c>
      <c r="CJ111" s="54">
        <f t="shared" si="217"/>
        <v>0</v>
      </c>
      <c r="CK111" s="54">
        <f t="shared" si="218"/>
        <v>0</v>
      </c>
      <c r="CL111" s="54">
        <f t="shared" si="219"/>
        <v>0</v>
      </c>
      <c r="CM111" s="54">
        <f t="shared" si="220"/>
        <v>0</v>
      </c>
      <c r="CN111" s="54">
        <f t="shared" si="221"/>
        <v>1</v>
      </c>
      <c r="CO111" s="54">
        <f t="shared" si="222"/>
        <v>0</v>
      </c>
      <c r="CP111" s="54">
        <f t="shared" si="223"/>
        <v>0</v>
      </c>
      <c r="CQ111" s="54">
        <f t="shared" si="224"/>
        <v>0</v>
      </c>
      <c r="CR111" s="54">
        <f t="shared" si="225"/>
        <v>0</v>
      </c>
      <c r="CS111" s="54">
        <f t="shared" si="226"/>
        <v>0</v>
      </c>
      <c r="CT111" s="54">
        <f t="shared" si="227"/>
        <v>1</v>
      </c>
      <c r="CU111" s="54">
        <f t="shared" si="228"/>
        <v>0</v>
      </c>
      <c r="CV111" s="54">
        <f t="shared" si="229"/>
        <v>0</v>
      </c>
      <c r="CW111" s="54">
        <f t="shared" si="230"/>
        <v>0</v>
      </c>
      <c r="CX111" s="54">
        <f t="shared" si="231"/>
        <v>0</v>
      </c>
      <c r="CY111" s="54">
        <f t="shared" si="232"/>
        <v>0</v>
      </c>
      <c r="CZ111" s="54">
        <f t="shared" si="233"/>
        <v>0</v>
      </c>
      <c r="DA111" s="54">
        <f t="shared" si="234"/>
        <v>0</v>
      </c>
      <c r="DB111" s="54">
        <f t="shared" si="235"/>
        <v>0</v>
      </c>
      <c r="DC111" s="54">
        <f t="shared" si="236"/>
        <v>0</v>
      </c>
      <c r="DD111" s="54">
        <f t="shared" si="237"/>
        <v>0</v>
      </c>
      <c r="DE111" s="54">
        <f t="shared" si="238"/>
        <v>0</v>
      </c>
      <c r="DF111" s="54">
        <f t="shared" si="239"/>
        <v>0</v>
      </c>
      <c r="DG111" s="54">
        <f t="shared" si="240"/>
        <v>0</v>
      </c>
      <c r="DH111" s="54">
        <f t="shared" si="241"/>
        <v>0</v>
      </c>
      <c r="DI111" s="54">
        <f t="shared" si="242"/>
        <v>0</v>
      </c>
      <c r="DJ111" s="54">
        <f t="shared" si="243"/>
        <v>0</v>
      </c>
      <c r="DK111" s="54">
        <f t="shared" si="244"/>
        <v>0</v>
      </c>
      <c r="DL111" s="54">
        <f t="shared" si="245"/>
        <v>0</v>
      </c>
      <c r="DM111" s="54">
        <f t="shared" si="246"/>
        <v>0</v>
      </c>
      <c r="DN111" s="54">
        <f t="shared" si="247"/>
        <v>0</v>
      </c>
      <c r="DO111" s="54">
        <f t="shared" si="248"/>
        <v>0</v>
      </c>
      <c r="DP111" s="54">
        <f t="shared" si="249"/>
        <v>0</v>
      </c>
      <c r="DQ111" s="54">
        <f t="shared" si="250"/>
        <v>0</v>
      </c>
      <c r="DR111" s="54">
        <f t="shared" si="251"/>
        <v>0</v>
      </c>
      <c r="DS111" s="54">
        <f t="shared" si="252"/>
        <v>0</v>
      </c>
      <c r="DT111" s="54">
        <f t="shared" si="253"/>
        <v>0</v>
      </c>
      <c r="DU111" s="54">
        <f t="shared" si="254"/>
        <v>0</v>
      </c>
      <c r="DV111" s="54">
        <f t="shared" si="255"/>
        <v>0</v>
      </c>
      <c r="DW111" s="54">
        <f t="shared" si="256"/>
        <v>0</v>
      </c>
      <c r="DX111" s="54">
        <f t="shared" si="257"/>
        <v>0</v>
      </c>
      <c r="DY111" s="54">
        <f t="shared" si="258"/>
        <v>0</v>
      </c>
      <c r="DZ111" s="54">
        <f t="shared" si="259"/>
        <v>0</v>
      </c>
      <c r="EA111" s="54">
        <f t="shared" si="260"/>
        <v>0</v>
      </c>
      <c r="EB111" s="54">
        <f t="shared" si="261"/>
        <v>0</v>
      </c>
      <c r="EC111" s="54">
        <f t="shared" si="262"/>
        <v>0</v>
      </c>
      <c r="ED111" s="54">
        <f t="shared" si="263"/>
        <v>0</v>
      </c>
      <c r="EE111" s="54">
        <f t="shared" si="264"/>
        <v>0</v>
      </c>
      <c r="EF111" s="54">
        <f t="shared" si="265"/>
        <v>0</v>
      </c>
      <c r="EG111" s="54">
        <f t="shared" si="266"/>
        <v>0</v>
      </c>
      <c r="EH111" s="54">
        <f t="shared" si="267"/>
        <v>0</v>
      </c>
      <c r="EI111" s="54">
        <f t="shared" si="268"/>
        <v>0</v>
      </c>
      <c r="EJ111" s="54">
        <f t="shared" si="269"/>
        <v>0</v>
      </c>
      <c r="EK111" s="54">
        <f t="shared" si="270"/>
        <v>0</v>
      </c>
      <c r="EL111" s="54">
        <f t="shared" si="271"/>
        <v>0</v>
      </c>
      <c r="EM111" s="54">
        <f t="shared" si="272"/>
        <v>0</v>
      </c>
      <c r="EN111" s="54">
        <f t="shared" si="273"/>
        <v>0</v>
      </c>
      <c r="EO111" s="54">
        <f t="shared" si="273"/>
        <v>0</v>
      </c>
      <c r="EP111" s="194"/>
      <c r="EQ111" s="195"/>
      <c r="ER111" s="195"/>
      <c r="ES111" s="195"/>
      <c r="ET111" s="195"/>
      <c r="EU111" s="195"/>
      <c r="EV111" s="195"/>
      <c r="EW111" s="195"/>
      <c r="EX111" s="195"/>
      <c r="EY111" s="195"/>
      <c r="EZ111" s="195"/>
      <c r="FA111" s="195"/>
      <c r="FB111" s="195"/>
      <c r="FC111" s="195"/>
      <c r="FD111" s="195"/>
      <c r="FE111" s="195"/>
      <c r="FF111" s="195"/>
      <c r="FG111" s="195"/>
      <c r="FH111" s="195"/>
      <c r="FI111" s="195"/>
      <c r="FJ111" s="195"/>
    </row>
    <row r="112" spans="1:166" s="146" customFormat="1" ht="36.6" x14ac:dyDescent="0.7">
      <c r="A112" s="36"/>
      <c r="B112" s="37"/>
      <c r="C112" s="37" t="s">
        <v>21</v>
      </c>
      <c r="D112" s="263"/>
      <c r="E112" s="157"/>
      <c r="F112" s="204"/>
      <c r="G112" s="204"/>
      <c r="H112" s="204"/>
      <c r="I112" s="20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101"/>
      <c r="U112" s="273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101"/>
      <c r="AL112" s="269"/>
      <c r="AM112" s="269"/>
      <c r="AN112" s="269"/>
      <c r="AO112" s="269"/>
      <c r="AP112" s="269"/>
      <c r="AQ112" s="269"/>
      <c r="AR112" s="269"/>
      <c r="AS112" s="269"/>
      <c r="AT112" s="269"/>
      <c r="AU112" s="269"/>
      <c r="AV112" s="269"/>
      <c r="AW112" s="269"/>
      <c r="AX112" s="269"/>
      <c r="AY112" s="269"/>
      <c r="AZ112" s="269"/>
      <c r="BA112" s="269"/>
      <c r="BB112" s="269"/>
      <c r="BC112" s="269"/>
      <c r="BD112" s="269"/>
      <c r="BE112" s="269"/>
      <c r="BF112" s="269"/>
      <c r="BG112" s="269"/>
      <c r="BH112" s="269"/>
      <c r="BI112" s="269"/>
      <c r="BJ112" s="106"/>
      <c r="BK112" s="286"/>
      <c r="BL112" s="286"/>
      <c r="BM112" s="286"/>
      <c r="BN112" s="286"/>
      <c r="BO112" s="284"/>
      <c r="BP112" s="284"/>
      <c r="BQ112" s="285"/>
      <c r="BR112" s="285"/>
      <c r="BS112" s="165"/>
      <c r="BT112" s="287"/>
      <c r="BU112" s="288"/>
      <c r="BV112" s="287"/>
      <c r="BW112" s="110"/>
      <c r="BX112" s="145"/>
      <c r="BY112" s="54">
        <f t="shared" si="206"/>
        <v>0</v>
      </c>
      <c r="BZ112" s="54">
        <f t="shared" si="207"/>
        <v>0</v>
      </c>
      <c r="CA112" s="54">
        <f t="shared" si="208"/>
        <v>0</v>
      </c>
      <c r="CB112" s="54">
        <f t="shared" si="209"/>
        <v>0</v>
      </c>
      <c r="CC112" s="54">
        <f t="shared" si="210"/>
        <v>0</v>
      </c>
      <c r="CD112" s="54">
        <f t="shared" si="211"/>
        <v>0</v>
      </c>
      <c r="CE112" s="54">
        <f t="shared" si="212"/>
        <v>0</v>
      </c>
      <c r="CF112" s="54">
        <f t="shared" si="213"/>
        <v>0</v>
      </c>
      <c r="CG112" s="54">
        <f t="shared" si="214"/>
        <v>0</v>
      </c>
      <c r="CH112" s="54">
        <f t="shared" si="215"/>
        <v>0</v>
      </c>
      <c r="CI112" s="54">
        <f t="shared" si="216"/>
        <v>0</v>
      </c>
      <c r="CJ112" s="54">
        <f t="shared" si="217"/>
        <v>0</v>
      </c>
      <c r="CK112" s="54">
        <f t="shared" si="218"/>
        <v>0</v>
      </c>
      <c r="CL112" s="54">
        <f t="shared" si="219"/>
        <v>0</v>
      </c>
      <c r="CM112" s="54">
        <f t="shared" si="220"/>
        <v>0</v>
      </c>
      <c r="CN112" s="54">
        <f t="shared" si="221"/>
        <v>0</v>
      </c>
      <c r="CO112" s="54">
        <f t="shared" si="222"/>
        <v>0</v>
      </c>
      <c r="CP112" s="54">
        <f t="shared" si="223"/>
        <v>0</v>
      </c>
      <c r="CQ112" s="54">
        <f t="shared" si="224"/>
        <v>0</v>
      </c>
      <c r="CR112" s="54">
        <f t="shared" si="225"/>
        <v>0</v>
      </c>
      <c r="CS112" s="54">
        <f t="shared" si="226"/>
        <v>0</v>
      </c>
      <c r="CT112" s="54">
        <f t="shared" si="227"/>
        <v>0</v>
      </c>
      <c r="CU112" s="54">
        <f t="shared" si="228"/>
        <v>0</v>
      </c>
      <c r="CV112" s="54">
        <f t="shared" si="229"/>
        <v>0</v>
      </c>
      <c r="CW112" s="54">
        <f t="shared" si="230"/>
        <v>0</v>
      </c>
      <c r="CX112" s="54">
        <f t="shared" si="231"/>
        <v>0</v>
      </c>
      <c r="CY112" s="54">
        <f t="shared" si="232"/>
        <v>0</v>
      </c>
      <c r="CZ112" s="54">
        <f t="shared" si="233"/>
        <v>0</v>
      </c>
      <c r="DA112" s="54">
        <f t="shared" si="234"/>
        <v>0</v>
      </c>
      <c r="DB112" s="54">
        <f t="shared" si="235"/>
        <v>0</v>
      </c>
      <c r="DC112" s="54">
        <f t="shared" si="236"/>
        <v>0</v>
      </c>
      <c r="DD112" s="54">
        <f t="shared" si="237"/>
        <v>0</v>
      </c>
      <c r="DE112" s="54">
        <f t="shared" si="238"/>
        <v>0</v>
      </c>
      <c r="DF112" s="54">
        <f t="shared" si="239"/>
        <v>0</v>
      </c>
      <c r="DG112" s="54">
        <f t="shared" si="240"/>
        <v>0</v>
      </c>
      <c r="DH112" s="54">
        <f t="shared" si="241"/>
        <v>0</v>
      </c>
      <c r="DI112" s="54">
        <f t="shared" si="242"/>
        <v>0</v>
      </c>
      <c r="DJ112" s="54">
        <f t="shared" si="243"/>
        <v>0</v>
      </c>
      <c r="DK112" s="54">
        <f t="shared" si="244"/>
        <v>0</v>
      </c>
      <c r="DL112" s="54">
        <f t="shared" si="245"/>
        <v>0</v>
      </c>
      <c r="DM112" s="54">
        <f t="shared" si="246"/>
        <v>0</v>
      </c>
      <c r="DN112" s="54">
        <f t="shared" si="247"/>
        <v>0</v>
      </c>
      <c r="DO112" s="54">
        <f t="shared" si="248"/>
        <v>0</v>
      </c>
      <c r="DP112" s="54">
        <f t="shared" si="249"/>
        <v>0</v>
      </c>
      <c r="DQ112" s="54">
        <f t="shared" si="250"/>
        <v>0</v>
      </c>
      <c r="DR112" s="54">
        <f t="shared" si="251"/>
        <v>0</v>
      </c>
      <c r="DS112" s="54">
        <f t="shared" si="252"/>
        <v>0</v>
      </c>
      <c r="DT112" s="54">
        <f t="shared" si="253"/>
        <v>0</v>
      </c>
      <c r="DU112" s="54">
        <f t="shared" si="254"/>
        <v>0</v>
      </c>
      <c r="DV112" s="54">
        <f t="shared" si="255"/>
        <v>0</v>
      </c>
      <c r="DW112" s="54">
        <f t="shared" si="256"/>
        <v>0</v>
      </c>
      <c r="DX112" s="54">
        <f t="shared" si="257"/>
        <v>0</v>
      </c>
      <c r="DY112" s="54">
        <f t="shared" si="258"/>
        <v>0</v>
      </c>
      <c r="DZ112" s="54">
        <f t="shared" si="259"/>
        <v>0</v>
      </c>
      <c r="EA112" s="54">
        <f t="shared" si="260"/>
        <v>0</v>
      </c>
      <c r="EB112" s="54">
        <f t="shared" si="261"/>
        <v>0</v>
      </c>
      <c r="EC112" s="54">
        <f t="shared" si="262"/>
        <v>0</v>
      </c>
      <c r="ED112" s="54">
        <f t="shared" si="263"/>
        <v>0</v>
      </c>
      <c r="EE112" s="54">
        <f t="shared" si="264"/>
        <v>0</v>
      </c>
      <c r="EF112" s="54">
        <f t="shared" si="265"/>
        <v>0</v>
      </c>
      <c r="EG112" s="54">
        <f t="shared" si="266"/>
        <v>0</v>
      </c>
      <c r="EH112" s="54">
        <f t="shared" si="267"/>
        <v>0</v>
      </c>
      <c r="EI112" s="54">
        <f t="shared" si="268"/>
        <v>0</v>
      </c>
      <c r="EJ112" s="54">
        <f t="shared" si="269"/>
        <v>0</v>
      </c>
      <c r="EK112" s="54">
        <f t="shared" si="270"/>
        <v>0</v>
      </c>
      <c r="EL112" s="54">
        <f t="shared" si="271"/>
        <v>0</v>
      </c>
      <c r="EM112" s="54">
        <f t="shared" si="272"/>
        <v>0</v>
      </c>
      <c r="EN112" s="54">
        <f t="shared" si="273"/>
        <v>0</v>
      </c>
      <c r="EO112" s="54">
        <f t="shared" si="273"/>
        <v>0</v>
      </c>
      <c r="EP112" s="197"/>
      <c r="EQ112" s="379"/>
      <c r="ER112" s="379"/>
      <c r="ES112" s="379"/>
      <c r="ET112" s="379"/>
      <c r="EU112" s="379"/>
      <c r="EV112" s="379"/>
      <c r="EW112" s="379"/>
      <c r="EX112" s="379"/>
      <c r="EY112" s="379"/>
      <c r="EZ112" s="379"/>
      <c r="FA112" s="379"/>
      <c r="FB112" s="379"/>
      <c r="FC112" s="379"/>
      <c r="FD112" s="379"/>
      <c r="FE112" s="379"/>
      <c r="FF112" s="379"/>
      <c r="FG112" s="379"/>
      <c r="FH112" s="379"/>
      <c r="FI112" s="379"/>
      <c r="FJ112" s="379"/>
    </row>
    <row r="113" spans="1:166" s="93" customFormat="1" ht="34.5" customHeight="1" x14ac:dyDescent="0.5">
      <c r="A113" s="36" t="s">
        <v>39</v>
      </c>
      <c r="B113" s="37">
        <v>46240</v>
      </c>
      <c r="C113" s="37" t="s">
        <v>19</v>
      </c>
      <c r="D113" s="263"/>
      <c r="E113" s="39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  <c r="Q113" s="203"/>
      <c r="R113" s="203"/>
      <c r="S113" s="203"/>
      <c r="T113" s="101"/>
      <c r="U113" s="273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101"/>
      <c r="AL113" s="204"/>
      <c r="AM113" s="204"/>
      <c r="AN113" s="204"/>
      <c r="AO113" s="204"/>
      <c r="AP113" s="204"/>
      <c r="AQ113" s="204"/>
      <c r="AR113" s="204"/>
      <c r="AS113" s="204"/>
      <c r="AT113" s="204"/>
      <c r="AU113" s="204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4"/>
      <c r="BF113" s="204"/>
      <c r="BG113" s="204"/>
      <c r="BH113" s="204"/>
      <c r="BI113" s="204"/>
      <c r="BJ113" s="106"/>
      <c r="BK113" s="204"/>
      <c r="BL113" s="204"/>
      <c r="BM113" s="204"/>
      <c r="BN113" s="204"/>
      <c r="BO113" s="204"/>
      <c r="BP113" s="204"/>
      <c r="BQ113" s="204"/>
      <c r="BR113" s="204"/>
      <c r="BS113" s="165"/>
      <c r="BT113" s="287"/>
      <c r="BU113" s="288"/>
      <c r="BV113" s="287"/>
      <c r="BW113" s="110"/>
      <c r="BX113" s="53"/>
      <c r="BY113" s="54">
        <f t="shared" si="206"/>
        <v>0</v>
      </c>
      <c r="BZ113" s="54">
        <f t="shared" si="207"/>
        <v>0</v>
      </c>
      <c r="CA113" s="54">
        <f t="shared" si="208"/>
        <v>0</v>
      </c>
      <c r="CB113" s="54">
        <f t="shared" si="209"/>
        <v>0</v>
      </c>
      <c r="CC113" s="54">
        <f t="shared" si="210"/>
        <v>0</v>
      </c>
      <c r="CD113" s="54">
        <f t="shared" si="211"/>
        <v>0</v>
      </c>
      <c r="CE113" s="54">
        <f t="shared" si="212"/>
        <v>0</v>
      </c>
      <c r="CF113" s="54">
        <f t="shared" si="213"/>
        <v>0</v>
      </c>
      <c r="CG113" s="54">
        <f t="shared" si="214"/>
        <v>0</v>
      </c>
      <c r="CH113" s="54">
        <f t="shared" si="215"/>
        <v>0</v>
      </c>
      <c r="CI113" s="54">
        <f t="shared" si="216"/>
        <v>0</v>
      </c>
      <c r="CJ113" s="54">
        <f t="shared" si="217"/>
        <v>0</v>
      </c>
      <c r="CK113" s="54">
        <f t="shared" si="218"/>
        <v>0</v>
      </c>
      <c r="CL113" s="54">
        <f t="shared" si="219"/>
        <v>0</v>
      </c>
      <c r="CM113" s="54">
        <f t="shared" si="220"/>
        <v>0</v>
      </c>
      <c r="CN113" s="54">
        <f t="shared" si="221"/>
        <v>0</v>
      </c>
      <c r="CO113" s="54">
        <f t="shared" si="222"/>
        <v>0</v>
      </c>
      <c r="CP113" s="54">
        <f t="shared" si="223"/>
        <v>0</v>
      </c>
      <c r="CQ113" s="54">
        <f t="shared" si="224"/>
        <v>0</v>
      </c>
      <c r="CR113" s="54">
        <f t="shared" si="225"/>
        <v>0</v>
      </c>
      <c r="CS113" s="54">
        <f t="shared" si="226"/>
        <v>0</v>
      </c>
      <c r="CT113" s="54">
        <f t="shared" si="227"/>
        <v>0</v>
      </c>
      <c r="CU113" s="54">
        <f t="shared" si="228"/>
        <v>0</v>
      </c>
      <c r="CV113" s="54">
        <f t="shared" si="229"/>
        <v>0</v>
      </c>
      <c r="CW113" s="54">
        <f t="shared" si="230"/>
        <v>0</v>
      </c>
      <c r="CX113" s="54">
        <f t="shared" si="231"/>
        <v>0</v>
      </c>
      <c r="CY113" s="54">
        <f t="shared" si="232"/>
        <v>0</v>
      </c>
      <c r="CZ113" s="54">
        <f t="shared" si="233"/>
        <v>0</v>
      </c>
      <c r="DA113" s="54">
        <f t="shared" si="234"/>
        <v>0</v>
      </c>
      <c r="DB113" s="54">
        <f t="shared" si="235"/>
        <v>0</v>
      </c>
      <c r="DC113" s="54">
        <f t="shared" si="236"/>
        <v>0</v>
      </c>
      <c r="DD113" s="54">
        <f t="shared" si="237"/>
        <v>0</v>
      </c>
      <c r="DE113" s="54">
        <f t="shared" si="238"/>
        <v>0</v>
      </c>
      <c r="DF113" s="54">
        <f t="shared" si="239"/>
        <v>0</v>
      </c>
      <c r="DG113" s="54">
        <f t="shared" si="240"/>
        <v>0</v>
      </c>
      <c r="DH113" s="54">
        <f t="shared" si="241"/>
        <v>0</v>
      </c>
      <c r="DI113" s="54">
        <f t="shared" si="242"/>
        <v>0</v>
      </c>
      <c r="DJ113" s="54">
        <f t="shared" si="243"/>
        <v>0</v>
      </c>
      <c r="DK113" s="54">
        <f t="shared" si="244"/>
        <v>0</v>
      </c>
      <c r="DL113" s="54">
        <f t="shared" si="245"/>
        <v>0</v>
      </c>
      <c r="DM113" s="54">
        <f t="shared" si="246"/>
        <v>0</v>
      </c>
      <c r="DN113" s="54">
        <f t="shared" si="247"/>
        <v>0</v>
      </c>
      <c r="DO113" s="54">
        <f t="shared" si="248"/>
        <v>0</v>
      </c>
      <c r="DP113" s="54">
        <f t="shared" si="249"/>
        <v>0</v>
      </c>
      <c r="DQ113" s="54">
        <f t="shared" si="250"/>
        <v>0</v>
      </c>
      <c r="DR113" s="54">
        <f t="shared" si="251"/>
        <v>0</v>
      </c>
      <c r="DS113" s="54">
        <f t="shared" si="252"/>
        <v>0</v>
      </c>
      <c r="DT113" s="54">
        <f t="shared" si="253"/>
        <v>0</v>
      </c>
      <c r="DU113" s="54">
        <f t="shared" si="254"/>
        <v>0</v>
      </c>
      <c r="DV113" s="54">
        <f t="shared" si="255"/>
        <v>0</v>
      </c>
      <c r="DW113" s="54">
        <f t="shared" si="256"/>
        <v>0</v>
      </c>
      <c r="DX113" s="54">
        <f t="shared" si="257"/>
        <v>0</v>
      </c>
      <c r="DY113" s="54">
        <f t="shared" si="258"/>
        <v>0</v>
      </c>
      <c r="DZ113" s="54">
        <f t="shared" si="259"/>
        <v>0</v>
      </c>
      <c r="EA113" s="54">
        <f t="shared" si="260"/>
        <v>0</v>
      </c>
      <c r="EB113" s="54">
        <f t="shared" si="261"/>
        <v>0</v>
      </c>
      <c r="EC113" s="54">
        <f t="shared" si="262"/>
        <v>0</v>
      </c>
      <c r="ED113" s="54">
        <f t="shared" si="263"/>
        <v>0</v>
      </c>
      <c r="EE113" s="54">
        <f t="shared" si="264"/>
        <v>0</v>
      </c>
      <c r="EF113" s="54">
        <f t="shared" si="265"/>
        <v>0</v>
      </c>
      <c r="EG113" s="54">
        <f t="shared" si="266"/>
        <v>0</v>
      </c>
      <c r="EH113" s="54">
        <f t="shared" si="267"/>
        <v>0</v>
      </c>
      <c r="EI113" s="54">
        <f t="shared" si="268"/>
        <v>0</v>
      </c>
      <c r="EJ113" s="54">
        <f t="shared" si="269"/>
        <v>0</v>
      </c>
      <c r="EK113" s="54">
        <f t="shared" si="270"/>
        <v>0</v>
      </c>
      <c r="EL113" s="54">
        <f t="shared" si="271"/>
        <v>0</v>
      </c>
      <c r="EM113" s="54">
        <f t="shared" si="272"/>
        <v>0</v>
      </c>
      <c r="EN113" s="54">
        <f t="shared" si="273"/>
        <v>0</v>
      </c>
      <c r="EO113" s="54">
        <f t="shared" si="273"/>
        <v>0</v>
      </c>
      <c r="EP113" s="194"/>
      <c r="EQ113" s="195"/>
      <c r="ER113" s="195"/>
      <c r="ES113" s="195"/>
      <c r="ET113" s="195"/>
      <c r="EU113" s="195"/>
      <c r="EV113" s="195"/>
      <c r="EW113" s="195"/>
      <c r="EX113" s="195"/>
      <c r="EY113" s="195"/>
      <c r="EZ113" s="195"/>
      <c r="FA113" s="195"/>
      <c r="FB113" s="195"/>
      <c r="FC113" s="195"/>
      <c r="FD113" s="195"/>
      <c r="FE113" s="195"/>
      <c r="FF113" s="195"/>
      <c r="FG113" s="195"/>
      <c r="FH113" s="195"/>
      <c r="FI113" s="195"/>
      <c r="FJ113" s="195"/>
    </row>
    <row r="114" spans="1:166" s="93" customFormat="1" ht="34.5" customHeight="1" x14ac:dyDescent="0.5">
      <c r="A114" s="36"/>
      <c r="B114" s="37"/>
      <c r="C114" s="37" t="s">
        <v>21</v>
      </c>
      <c r="D114" s="263"/>
      <c r="E114" s="39"/>
      <c r="F114" s="203"/>
      <c r="G114" s="203"/>
      <c r="H114" s="203"/>
      <c r="I114" s="203"/>
      <c r="J114" s="203"/>
      <c r="K114" s="203"/>
      <c r="L114" s="203"/>
      <c r="M114" s="203"/>
      <c r="N114" s="203"/>
      <c r="O114" s="203"/>
      <c r="P114" s="203"/>
      <c r="Q114" s="203"/>
      <c r="R114" s="203"/>
      <c r="S114" s="203"/>
      <c r="T114" s="101"/>
      <c r="U114" s="273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101"/>
      <c r="AL114" s="204"/>
      <c r="AM114" s="204"/>
      <c r="AN114" s="204"/>
      <c r="AO114" s="204"/>
      <c r="AP114" s="204"/>
      <c r="AQ114" s="204"/>
      <c r="AR114" s="204"/>
      <c r="AS114" s="204"/>
      <c r="AT114" s="204"/>
      <c r="AU114" s="204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4"/>
      <c r="BF114" s="204"/>
      <c r="BG114" s="204"/>
      <c r="BH114" s="204"/>
      <c r="BI114" s="204"/>
      <c r="BJ114" s="106"/>
      <c r="BK114" s="204"/>
      <c r="BL114" s="204"/>
      <c r="BM114" s="204"/>
      <c r="BN114" s="204"/>
      <c r="BO114" s="204"/>
      <c r="BP114" s="204"/>
      <c r="BQ114" s="204"/>
      <c r="BR114" s="204"/>
      <c r="BS114" s="165"/>
      <c r="BT114" s="287"/>
      <c r="BU114" s="288"/>
      <c r="BV114" s="287"/>
      <c r="BW114" s="110"/>
      <c r="BX114" s="53"/>
      <c r="BY114" s="54">
        <f t="shared" si="206"/>
        <v>0</v>
      </c>
      <c r="BZ114" s="54">
        <f t="shared" si="207"/>
        <v>0</v>
      </c>
      <c r="CA114" s="54">
        <f t="shared" si="208"/>
        <v>0</v>
      </c>
      <c r="CB114" s="54">
        <f t="shared" si="209"/>
        <v>0</v>
      </c>
      <c r="CC114" s="54">
        <f t="shared" si="210"/>
        <v>0</v>
      </c>
      <c r="CD114" s="54">
        <f t="shared" si="211"/>
        <v>0</v>
      </c>
      <c r="CE114" s="54">
        <f t="shared" si="212"/>
        <v>0</v>
      </c>
      <c r="CF114" s="54">
        <f t="shared" si="213"/>
        <v>0</v>
      </c>
      <c r="CG114" s="54">
        <f t="shared" si="214"/>
        <v>0</v>
      </c>
      <c r="CH114" s="54">
        <f t="shared" si="215"/>
        <v>0</v>
      </c>
      <c r="CI114" s="54">
        <f t="shared" si="216"/>
        <v>0</v>
      </c>
      <c r="CJ114" s="54">
        <f t="shared" si="217"/>
        <v>0</v>
      </c>
      <c r="CK114" s="54">
        <f t="shared" si="218"/>
        <v>0</v>
      </c>
      <c r="CL114" s="54">
        <f t="shared" si="219"/>
        <v>0</v>
      </c>
      <c r="CM114" s="54">
        <f t="shared" si="220"/>
        <v>0</v>
      </c>
      <c r="CN114" s="54">
        <f t="shared" si="221"/>
        <v>0</v>
      </c>
      <c r="CO114" s="54">
        <f t="shared" si="222"/>
        <v>0</v>
      </c>
      <c r="CP114" s="54">
        <f t="shared" si="223"/>
        <v>0</v>
      </c>
      <c r="CQ114" s="54">
        <f t="shared" si="224"/>
        <v>0</v>
      </c>
      <c r="CR114" s="54">
        <f t="shared" si="225"/>
        <v>0</v>
      </c>
      <c r="CS114" s="54">
        <f t="shared" si="226"/>
        <v>0</v>
      </c>
      <c r="CT114" s="54">
        <f t="shared" si="227"/>
        <v>0</v>
      </c>
      <c r="CU114" s="54">
        <f t="shared" si="228"/>
        <v>0</v>
      </c>
      <c r="CV114" s="54">
        <f t="shared" si="229"/>
        <v>0</v>
      </c>
      <c r="CW114" s="54">
        <f t="shared" si="230"/>
        <v>0</v>
      </c>
      <c r="CX114" s="54">
        <f t="shared" si="231"/>
        <v>0</v>
      </c>
      <c r="CY114" s="54">
        <f t="shared" si="232"/>
        <v>0</v>
      </c>
      <c r="CZ114" s="54">
        <f t="shared" si="233"/>
        <v>0</v>
      </c>
      <c r="DA114" s="54">
        <f t="shared" si="234"/>
        <v>0</v>
      </c>
      <c r="DB114" s="54">
        <f t="shared" si="235"/>
        <v>0</v>
      </c>
      <c r="DC114" s="54">
        <f t="shared" si="236"/>
        <v>0</v>
      </c>
      <c r="DD114" s="54">
        <f t="shared" si="237"/>
        <v>0</v>
      </c>
      <c r="DE114" s="54">
        <f t="shared" si="238"/>
        <v>0</v>
      </c>
      <c r="DF114" s="54">
        <f t="shared" si="239"/>
        <v>0</v>
      </c>
      <c r="DG114" s="54">
        <f t="shared" si="240"/>
        <v>0</v>
      </c>
      <c r="DH114" s="54">
        <f t="shared" si="241"/>
        <v>0</v>
      </c>
      <c r="DI114" s="54">
        <f t="shared" si="242"/>
        <v>0</v>
      </c>
      <c r="DJ114" s="54">
        <f t="shared" si="243"/>
        <v>0</v>
      </c>
      <c r="DK114" s="54">
        <f t="shared" si="244"/>
        <v>0</v>
      </c>
      <c r="DL114" s="54">
        <f t="shared" si="245"/>
        <v>0</v>
      </c>
      <c r="DM114" s="54">
        <f t="shared" si="246"/>
        <v>0</v>
      </c>
      <c r="DN114" s="54">
        <f t="shared" si="247"/>
        <v>0</v>
      </c>
      <c r="DO114" s="54">
        <f t="shared" si="248"/>
        <v>0</v>
      </c>
      <c r="DP114" s="54">
        <f t="shared" si="249"/>
        <v>0</v>
      </c>
      <c r="DQ114" s="54">
        <f t="shared" si="250"/>
        <v>0</v>
      </c>
      <c r="DR114" s="54">
        <f t="shared" si="251"/>
        <v>0</v>
      </c>
      <c r="DS114" s="54">
        <f t="shared" si="252"/>
        <v>0</v>
      </c>
      <c r="DT114" s="54">
        <f t="shared" si="253"/>
        <v>0</v>
      </c>
      <c r="DU114" s="54">
        <f t="shared" si="254"/>
        <v>0</v>
      </c>
      <c r="DV114" s="54">
        <f t="shared" si="255"/>
        <v>0</v>
      </c>
      <c r="DW114" s="54">
        <f t="shared" si="256"/>
        <v>0</v>
      </c>
      <c r="DX114" s="54">
        <f t="shared" si="257"/>
        <v>0</v>
      </c>
      <c r="DY114" s="54">
        <f t="shared" si="258"/>
        <v>0</v>
      </c>
      <c r="DZ114" s="54">
        <f t="shared" si="259"/>
        <v>0</v>
      </c>
      <c r="EA114" s="54">
        <f t="shared" si="260"/>
        <v>0</v>
      </c>
      <c r="EB114" s="54">
        <f t="shared" si="261"/>
        <v>0</v>
      </c>
      <c r="EC114" s="54">
        <f t="shared" si="262"/>
        <v>0</v>
      </c>
      <c r="ED114" s="54">
        <f t="shared" si="263"/>
        <v>0</v>
      </c>
      <c r="EE114" s="54">
        <f t="shared" si="264"/>
        <v>0</v>
      </c>
      <c r="EF114" s="54">
        <f t="shared" si="265"/>
        <v>0</v>
      </c>
      <c r="EG114" s="54">
        <f t="shared" si="266"/>
        <v>0</v>
      </c>
      <c r="EH114" s="54">
        <f t="shared" si="267"/>
        <v>0</v>
      </c>
      <c r="EI114" s="54">
        <f t="shared" si="268"/>
        <v>0</v>
      </c>
      <c r="EJ114" s="54">
        <f t="shared" si="269"/>
        <v>0</v>
      </c>
      <c r="EK114" s="54">
        <f t="shared" si="270"/>
        <v>0</v>
      </c>
      <c r="EL114" s="54">
        <f t="shared" si="271"/>
        <v>0</v>
      </c>
      <c r="EM114" s="54">
        <f t="shared" si="272"/>
        <v>0</v>
      </c>
      <c r="EN114" s="54">
        <f t="shared" si="273"/>
        <v>0</v>
      </c>
      <c r="EO114" s="54">
        <f t="shared" si="273"/>
        <v>0</v>
      </c>
      <c r="EP114" s="194"/>
      <c r="EQ114" s="195"/>
      <c r="ER114" s="195"/>
      <c r="ES114" s="195"/>
      <c r="ET114" s="195"/>
      <c r="EU114" s="195"/>
      <c r="EV114" s="195"/>
      <c r="EW114" s="195"/>
      <c r="EX114" s="195"/>
      <c r="EY114" s="195"/>
      <c r="EZ114" s="195"/>
      <c r="FA114" s="195"/>
      <c r="FB114" s="195"/>
      <c r="FC114" s="195"/>
      <c r="FD114" s="195"/>
      <c r="FE114" s="195"/>
      <c r="FF114" s="195"/>
      <c r="FG114" s="195"/>
      <c r="FH114" s="195"/>
      <c r="FI114" s="195"/>
      <c r="FJ114" s="195"/>
    </row>
    <row r="115" spans="1:166" s="93" customFormat="1" ht="36" customHeight="1" x14ac:dyDescent="0.5">
      <c r="A115" s="36" t="s">
        <v>28</v>
      </c>
      <c r="B115" s="37">
        <v>46241</v>
      </c>
      <c r="C115" s="37" t="s">
        <v>19</v>
      </c>
      <c r="D115" s="263"/>
      <c r="E115" s="39"/>
      <c r="F115" s="269"/>
      <c r="G115" s="269"/>
      <c r="H115" s="269"/>
      <c r="I115" s="269"/>
      <c r="J115" s="269"/>
      <c r="K115" s="269"/>
      <c r="L115" s="269"/>
      <c r="M115" s="269"/>
      <c r="N115" s="269"/>
      <c r="O115" s="269"/>
      <c r="P115" s="269"/>
      <c r="Q115" s="269"/>
      <c r="R115" s="269"/>
      <c r="S115" s="269"/>
      <c r="T115" s="101"/>
      <c r="U115" s="273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101"/>
      <c r="AL115" s="204"/>
      <c r="AM115" s="204"/>
      <c r="AN115" s="204"/>
      <c r="AO115" s="204"/>
      <c r="AP115" s="204"/>
      <c r="AQ115" s="204"/>
      <c r="AR115" s="204"/>
      <c r="AS115" s="204"/>
      <c r="AT115" s="204"/>
      <c r="AU115" s="204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4"/>
      <c r="BF115" s="204"/>
      <c r="BG115" s="204"/>
      <c r="BH115" s="204"/>
      <c r="BI115" s="204"/>
      <c r="BJ115" s="106"/>
      <c r="BK115" s="205"/>
      <c r="BL115" s="205"/>
      <c r="BM115" s="205"/>
      <c r="BN115" s="205"/>
      <c r="BO115" s="205"/>
      <c r="BP115" s="205"/>
      <c r="BQ115" s="205"/>
      <c r="BR115" s="205"/>
      <c r="BS115" s="165"/>
      <c r="BT115" s="287"/>
      <c r="BU115" s="288"/>
      <c r="BV115" s="287"/>
      <c r="BW115" s="110"/>
      <c r="BX115" s="53"/>
      <c r="BY115" s="54">
        <f t="shared" si="206"/>
        <v>0</v>
      </c>
      <c r="BZ115" s="54">
        <f t="shared" si="207"/>
        <v>0</v>
      </c>
      <c r="CA115" s="54">
        <f t="shared" si="208"/>
        <v>0</v>
      </c>
      <c r="CB115" s="54">
        <f t="shared" si="209"/>
        <v>0</v>
      </c>
      <c r="CC115" s="54">
        <f t="shared" si="210"/>
        <v>0</v>
      </c>
      <c r="CD115" s="54">
        <f t="shared" si="211"/>
        <v>0</v>
      </c>
      <c r="CE115" s="54">
        <f t="shared" si="212"/>
        <v>0</v>
      </c>
      <c r="CF115" s="54">
        <f t="shared" si="213"/>
        <v>0</v>
      </c>
      <c r="CG115" s="54">
        <f t="shared" si="214"/>
        <v>0</v>
      </c>
      <c r="CH115" s="54">
        <f t="shared" si="215"/>
        <v>0</v>
      </c>
      <c r="CI115" s="54">
        <f t="shared" si="216"/>
        <v>0</v>
      </c>
      <c r="CJ115" s="54">
        <f t="shared" si="217"/>
        <v>0</v>
      </c>
      <c r="CK115" s="54">
        <f t="shared" si="218"/>
        <v>0</v>
      </c>
      <c r="CL115" s="54">
        <f t="shared" si="219"/>
        <v>0</v>
      </c>
      <c r="CM115" s="54">
        <f t="shared" si="220"/>
        <v>0</v>
      </c>
      <c r="CN115" s="54">
        <f t="shared" si="221"/>
        <v>0</v>
      </c>
      <c r="CO115" s="54">
        <f t="shared" si="222"/>
        <v>0</v>
      </c>
      <c r="CP115" s="54">
        <f t="shared" si="223"/>
        <v>0</v>
      </c>
      <c r="CQ115" s="54">
        <f t="shared" si="224"/>
        <v>0</v>
      </c>
      <c r="CR115" s="54">
        <f t="shared" si="225"/>
        <v>0</v>
      </c>
      <c r="CS115" s="54">
        <f t="shared" si="226"/>
        <v>0</v>
      </c>
      <c r="CT115" s="54">
        <f t="shared" si="227"/>
        <v>0</v>
      </c>
      <c r="CU115" s="54">
        <f t="shared" si="228"/>
        <v>0</v>
      </c>
      <c r="CV115" s="54">
        <f t="shared" si="229"/>
        <v>0</v>
      </c>
      <c r="CW115" s="54">
        <f t="shared" si="230"/>
        <v>0</v>
      </c>
      <c r="CX115" s="54">
        <f t="shared" si="231"/>
        <v>0</v>
      </c>
      <c r="CY115" s="54">
        <f t="shared" si="232"/>
        <v>0</v>
      </c>
      <c r="CZ115" s="54">
        <f t="shared" si="233"/>
        <v>0</v>
      </c>
      <c r="DA115" s="54">
        <f t="shared" si="234"/>
        <v>0</v>
      </c>
      <c r="DB115" s="54">
        <f t="shared" si="235"/>
        <v>0</v>
      </c>
      <c r="DC115" s="54">
        <f t="shared" si="236"/>
        <v>0</v>
      </c>
      <c r="DD115" s="54">
        <f t="shared" si="237"/>
        <v>0</v>
      </c>
      <c r="DE115" s="54">
        <f t="shared" si="238"/>
        <v>0</v>
      </c>
      <c r="DF115" s="54">
        <f t="shared" si="239"/>
        <v>0</v>
      </c>
      <c r="DG115" s="54">
        <f t="shared" si="240"/>
        <v>0</v>
      </c>
      <c r="DH115" s="54">
        <f t="shared" si="241"/>
        <v>0</v>
      </c>
      <c r="DI115" s="54">
        <f t="shared" si="242"/>
        <v>0</v>
      </c>
      <c r="DJ115" s="54">
        <f t="shared" si="243"/>
        <v>0</v>
      </c>
      <c r="DK115" s="54">
        <f t="shared" si="244"/>
        <v>0</v>
      </c>
      <c r="DL115" s="54">
        <f t="shared" si="245"/>
        <v>0</v>
      </c>
      <c r="DM115" s="54">
        <f t="shared" si="246"/>
        <v>0</v>
      </c>
      <c r="DN115" s="54">
        <f t="shared" si="247"/>
        <v>0</v>
      </c>
      <c r="DO115" s="54">
        <f t="shared" si="248"/>
        <v>0</v>
      </c>
      <c r="DP115" s="54">
        <f t="shared" si="249"/>
        <v>0</v>
      </c>
      <c r="DQ115" s="54">
        <f t="shared" si="250"/>
        <v>0</v>
      </c>
      <c r="DR115" s="54">
        <f t="shared" si="251"/>
        <v>0</v>
      </c>
      <c r="DS115" s="54">
        <f t="shared" si="252"/>
        <v>0</v>
      </c>
      <c r="DT115" s="54">
        <f t="shared" si="253"/>
        <v>0</v>
      </c>
      <c r="DU115" s="54">
        <f t="shared" si="254"/>
        <v>0</v>
      </c>
      <c r="DV115" s="54">
        <f t="shared" si="255"/>
        <v>0</v>
      </c>
      <c r="DW115" s="54">
        <f t="shared" si="256"/>
        <v>0</v>
      </c>
      <c r="DX115" s="54">
        <f t="shared" si="257"/>
        <v>0</v>
      </c>
      <c r="DY115" s="54">
        <f t="shared" si="258"/>
        <v>0</v>
      </c>
      <c r="DZ115" s="54">
        <f t="shared" si="259"/>
        <v>0</v>
      </c>
      <c r="EA115" s="54">
        <f t="shared" si="260"/>
        <v>0</v>
      </c>
      <c r="EB115" s="54">
        <f t="shared" si="261"/>
        <v>0</v>
      </c>
      <c r="EC115" s="54">
        <f t="shared" si="262"/>
        <v>0</v>
      </c>
      <c r="ED115" s="54">
        <f t="shared" si="263"/>
        <v>0</v>
      </c>
      <c r="EE115" s="54">
        <f t="shared" si="264"/>
        <v>0</v>
      </c>
      <c r="EF115" s="54">
        <f t="shared" si="265"/>
        <v>0</v>
      </c>
      <c r="EG115" s="54">
        <f t="shared" si="266"/>
        <v>0</v>
      </c>
      <c r="EH115" s="54">
        <f t="shared" si="267"/>
        <v>0</v>
      </c>
      <c r="EI115" s="54">
        <f t="shared" si="268"/>
        <v>0</v>
      </c>
      <c r="EJ115" s="54">
        <f t="shared" si="269"/>
        <v>0</v>
      </c>
      <c r="EK115" s="54">
        <f t="shared" si="270"/>
        <v>0</v>
      </c>
      <c r="EL115" s="54">
        <f t="shared" si="271"/>
        <v>0</v>
      </c>
      <c r="EM115" s="54">
        <f t="shared" si="272"/>
        <v>0</v>
      </c>
      <c r="EN115" s="54">
        <f t="shared" si="273"/>
        <v>0</v>
      </c>
      <c r="EO115" s="54">
        <f t="shared" si="273"/>
        <v>0</v>
      </c>
      <c r="EP115" s="194"/>
      <c r="EQ115" s="195"/>
      <c r="ER115" s="195"/>
      <c r="ES115" s="195"/>
      <c r="ET115" s="195"/>
      <c r="EU115" s="195"/>
      <c r="EV115" s="195"/>
      <c r="EW115" s="195"/>
      <c r="EX115" s="195"/>
      <c r="EY115" s="195"/>
      <c r="EZ115" s="195"/>
      <c r="FA115" s="195"/>
      <c r="FB115" s="195"/>
      <c r="FC115" s="195"/>
      <c r="FD115" s="195"/>
      <c r="FE115" s="195"/>
      <c r="FF115" s="195"/>
      <c r="FG115" s="195"/>
      <c r="FH115" s="195"/>
      <c r="FI115" s="195"/>
      <c r="FJ115" s="195"/>
    </row>
    <row r="116" spans="1:166" s="146" customFormat="1" ht="36" customHeight="1" x14ac:dyDescent="0.5">
      <c r="A116" s="36"/>
      <c r="B116" s="37"/>
      <c r="C116" s="37" t="s">
        <v>21</v>
      </c>
      <c r="D116" s="263"/>
      <c r="E116" s="3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101"/>
      <c r="U116" s="273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101"/>
      <c r="AL116" s="204"/>
      <c r="AM116" s="204"/>
      <c r="AN116" s="204"/>
      <c r="AO116" s="204"/>
      <c r="AP116" s="204"/>
      <c r="AQ116" s="204"/>
      <c r="AR116" s="204"/>
      <c r="AS116" s="204"/>
      <c r="AT116" s="204"/>
      <c r="AU116" s="204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4"/>
      <c r="BF116" s="204"/>
      <c r="BG116" s="204"/>
      <c r="BH116" s="204"/>
      <c r="BI116" s="204"/>
      <c r="BJ116" s="106"/>
      <c r="BK116" s="205"/>
      <c r="BL116" s="205"/>
      <c r="BM116" s="205"/>
      <c r="BN116" s="205"/>
      <c r="BO116" s="205"/>
      <c r="BP116" s="205"/>
      <c r="BQ116" s="205"/>
      <c r="BR116" s="205"/>
      <c r="BS116" s="165"/>
      <c r="BT116" s="287"/>
      <c r="BU116" s="288"/>
      <c r="BV116" s="287"/>
      <c r="BW116" s="110"/>
      <c r="BX116" s="151"/>
      <c r="BY116" s="54">
        <f t="shared" si="206"/>
        <v>0</v>
      </c>
      <c r="BZ116" s="54">
        <f t="shared" si="207"/>
        <v>0</v>
      </c>
      <c r="CA116" s="54">
        <f t="shared" si="208"/>
        <v>0</v>
      </c>
      <c r="CB116" s="54">
        <f t="shared" si="209"/>
        <v>0</v>
      </c>
      <c r="CC116" s="54">
        <f t="shared" si="210"/>
        <v>0</v>
      </c>
      <c r="CD116" s="54">
        <f t="shared" si="211"/>
        <v>0</v>
      </c>
      <c r="CE116" s="54">
        <f t="shared" si="212"/>
        <v>0</v>
      </c>
      <c r="CF116" s="54">
        <f t="shared" si="213"/>
        <v>0</v>
      </c>
      <c r="CG116" s="54">
        <f t="shared" si="214"/>
        <v>0</v>
      </c>
      <c r="CH116" s="54">
        <f t="shared" si="215"/>
        <v>0</v>
      </c>
      <c r="CI116" s="54">
        <f t="shared" si="216"/>
        <v>0</v>
      </c>
      <c r="CJ116" s="54">
        <f t="shared" si="217"/>
        <v>0</v>
      </c>
      <c r="CK116" s="54">
        <f t="shared" si="218"/>
        <v>0</v>
      </c>
      <c r="CL116" s="54">
        <f t="shared" si="219"/>
        <v>0</v>
      </c>
      <c r="CM116" s="54">
        <f t="shared" si="220"/>
        <v>0</v>
      </c>
      <c r="CN116" s="54">
        <f t="shared" si="221"/>
        <v>0</v>
      </c>
      <c r="CO116" s="54">
        <f t="shared" si="222"/>
        <v>0</v>
      </c>
      <c r="CP116" s="54">
        <f t="shared" si="223"/>
        <v>0</v>
      </c>
      <c r="CQ116" s="54">
        <f t="shared" si="224"/>
        <v>0</v>
      </c>
      <c r="CR116" s="54">
        <f t="shared" si="225"/>
        <v>0</v>
      </c>
      <c r="CS116" s="54">
        <f t="shared" si="226"/>
        <v>0</v>
      </c>
      <c r="CT116" s="54">
        <f t="shared" si="227"/>
        <v>0</v>
      </c>
      <c r="CU116" s="54">
        <f t="shared" si="228"/>
        <v>0</v>
      </c>
      <c r="CV116" s="54">
        <f t="shared" si="229"/>
        <v>0</v>
      </c>
      <c r="CW116" s="54">
        <f t="shared" si="230"/>
        <v>0</v>
      </c>
      <c r="CX116" s="54">
        <f t="shared" si="231"/>
        <v>0</v>
      </c>
      <c r="CY116" s="54">
        <f t="shared" si="232"/>
        <v>0</v>
      </c>
      <c r="CZ116" s="54">
        <f t="shared" si="233"/>
        <v>0</v>
      </c>
      <c r="DA116" s="54">
        <f t="shared" si="234"/>
        <v>0</v>
      </c>
      <c r="DB116" s="54">
        <f t="shared" si="235"/>
        <v>0</v>
      </c>
      <c r="DC116" s="54">
        <f t="shared" si="236"/>
        <v>0</v>
      </c>
      <c r="DD116" s="54">
        <f t="shared" si="237"/>
        <v>0</v>
      </c>
      <c r="DE116" s="54">
        <f t="shared" si="238"/>
        <v>0</v>
      </c>
      <c r="DF116" s="54">
        <f t="shared" si="239"/>
        <v>0</v>
      </c>
      <c r="DG116" s="54">
        <f t="shared" si="240"/>
        <v>0</v>
      </c>
      <c r="DH116" s="54">
        <f t="shared" si="241"/>
        <v>0</v>
      </c>
      <c r="DI116" s="54">
        <f t="shared" si="242"/>
        <v>0</v>
      </c>
      <c r="DJ116" s="54">
        <f t="shared" si="243"/>
        <v>0</v>
      </c>
      <c r="DK116" s="54">
        <f t="shared" si="244"/>
        <v>0</v>
      </c>
      <c r="DL116" s="54">
        <f t="shared" si="245"/>
        <v>0</v>
      </c>
      <c r="DM116" s="54">
        <f t="shared" si="246"/>
        <v>0</v>
      </c>
      <c r="DN116" s="54">
        <f t="shared" si="247"/>
        <v>0</v>
      </c>
      <c r="DO116" s="54">
        <f t="shared" si="248"/>
        <v>0</v>
      </c>
      <c r="DP116" s="54">
        <f t="shared" si="249"/>
        <v>0</v>
      </c>
      <c r="DQ116" s="54">
        <f t="shared" si="250"/>
        <v>0</v>
      </c>
      <c r="DR116" s="54">
        <f t="shared" si="251"/>
        <v>0</v>
      </c>
      <c r="DS116" s="54">
        <f t="shared" si="252"/>
        <v>0</v>
      </c>
      <c r="DT116" s="54">
        <f t="shared" si="253"/>
        <v>0</v>
      </c>
      <c r="DU116" s="54">
        <f t="shared" si="254"/>
        <v>0</v>
      </c>
      <c r="DV116" s="54">
        <f t="shared" si="255"/>
        <v>0</v>
      </c>
      <c r="DW116" s="54">
        <f t="shared" si="256"/>
        <v>0</v>
      </c>
      <c r="DX116" s="54">
        <f t="shared" si="257"/>
        <v>0</v>
      </c>
      <c r="DY116" s="54">
        <f t="shared" si="258"/>
        <v>0</v>
      </c>
      <c r="DZ116" s="54">
        <f t="shared" si="259"/>
        <v>0</v>
      </c>
      <c r="EA116" s="54">
        <f t="shared" si="260"/>
        <v>0</v>
      </c>
      <c r="EB116" s="54">
        <f t="shared" si="261"/>
        <v>0</v>
      </c>
      <c r="EC116" s="54">
        <f t="shared" si="262"/>
        <v>0</v>
      </c>
      <c r="ED116" s="54">
        <f t="shared" si="263"/>
        <v>0</v>
      </c>
      <c r="EE116" s="54">
        <f t="shared" si="264"/>
        <v>0</v>
      </c>
      <c r="EF116" s="54">
        <f t="shared" si="265"/>
        <v>0</v>
      </c>
      <c r="EG116" s="54">
        <f t="shared" si="266"/>
        <v>0</v>
      </c>
      <c r="EH116" s="54">
        <f t="shared" si="267"/>
        <v>0</v>
      </c>
      <c r="EI116" s="54">
        <f t="shared" si="268"/>
        <v>0</v>
      </c>
      <c r="EJ116" s="54">
        <f t="shared" si="269"/>
        <v>0</v>
      </c>
      <c r="EK116" s="54">
        <f t="shared" si="270"/>
        <v>0</v>
      </c>
      <c r="EL116" s="54">
        <f t="shared" si="271"/>
        <v>0</v>
      </c>
      <c r="EM116" s="54">
        <f t="shared" si="272"/>
        <v>0</v>
      </c>
      <c r="EN116" s="54">
        <f t="shared" si="273"/>
        <v>0</v>
      </c>
      <c r="EO116" s="54">
        <f t="shared" si="273"/>
        <v>0</v>
      </c>
      <c r="EP116" s="197"/>
      <c r="EQ116" s="379"/>
      <c r="ER116" s="379"/>
      <c r="ES116" s="379"/>
      <c r="ET116" s="379"/>
      <c r="EU116" s="379"/>
      <c r="EV116" s="379"/>
      <c r="EW116" s="379"/>
      <c r="EX116" s="379"/>
      <c r="EY116" s="379"/>
      <c r="EZ116" s="379"/>
      <c r="FA116" s="379"/>
      <c r="FB116" s="379"/>
      <c r="FC116" s="379"/>
      <c r="FD116" s="379"/>
      <c r="FE116" s="379"/>
      <c r="FF116" s="379"/>
      <c r="FG116" s="379"/>
      <c r="FH116" s="379"/>
      <c r="FI116" s="379"/>
      <c r="FJ116" s="379"/>
    </row>
    <row r="117" spans="1:166" s="146" customFormat="1" ht="36" customHeight="1" x14ac:dyDescent="0.5">
      <c r="A117" s="36" t="s">
        <v>29</v>
      </c>
      <c r="B117" s="37">
        <v>46242</v>
      </c>
      <c r="C117" s="37" t="s">
        <v>19</v>
      </c>
      <c r="D117" s="263"/>
      <c r="E117" s="39"/>
      <c r="F117" s="269"/>
      <c r="G117" s="269"/>
      <c r="H117" s="269"/>
      <c r="I117" s="269"/>
      <c r="J117" s="269"/>
      <c r="K117" s="269"/>
      <c r="L117" s="269"/>
      <c r="M117" s="269"/>
      <c r="N117" s="269"/>
      <c r="O117" s="269"/>
      <c r="P117" s="269"/>
      <c r="Q117" s="269"/>
      <c r="R117" s="269"/>
      <c r="S117" s="269"/>
      <c r="T117" s="101"/>
      <c r="U117" s="273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101"/>
      <c r="AL117" s="399"/>
      <c r="AM117" s="400"/>
      <c r="AN117" s="400"/>
      <c r="AO117" s="400"/>
      <c r="AP117" s="401"/>
      <c r="AQ117" s="399"/>
      <c r="AR117" s="400"/>
      <c r="AS117" s="400"/>
      <c r="AT117" s="400"/>
      <c r="AU117" s="400"/>
      <c r="AV117" s="401"/>
      <c r="AW117" s="204"/>
      <c r="AX117" s="204"/>
      <c r="AY117" s="204"/>
      <c r="AZ117" s="204"/>
      <c r="BA117" s="204"/>
      <c r="BB117" s="204"/>
      <c r="BC117" s="204"/>
      <c r="BD117" s="204"/>
      <c r="BE117" s="204"/>
      <c r="BF117" s="204"/>
      <c r="BG117" s="204"/>
      <c r="BH117" s="204"/>
      <c r="BI117" s="204"/>
      <c r="BJ117" s="106"/>
      <c r="BK117" s="205"/>
      <c r="BL117" s="205"/>
      <c r="BM117" s="205"/>
      <c r="BN117" s="205"/>
      <c r="BO117" s="205"/>
      <c r="BP117" s="205"/>
      <c r="BQ117" s="205"/>
      <c r="BR117" s="205"/>
      <c r="BS117" s="165"/>
      <c r="BT117" s="287"/>
      <c r="BU117" s="288"/>
      <c r="BV117" s="287"/>
      <c r="BW117" s="110"/>
      <c r="BX117" s="151"/>
      <c r="BY117" s="54">
        <f t="shared" si="206"/>
        <v>0</v>
      </c>
      <c r="BZ117" s="54">
        <f t="shared" si="207"/>
        <v>0</v>
      </c>
      <c r="CA117" s="54">
        <f t="shared" si="208"/>
        <v>0</v>
      </c>
      <c r="CB117" s="54">
        <f t="shared" si="209"/>
        <v>0</v>
      </c>
      <c r="CC117" s="54">
        <f t="shared" si="210"/>
        <v>0</v>
      </c>
      <c r="CD117" s="54">
        <f t="shared" si="211"/>
        <v>0</v>
      </c>
      <c r="CE117" s="54">
        <f t="shared" si="212"/>
        <v>0</v>
      </c>
      <c r="CF117" s="54">
        <f t="shared" si="213"/>
        <v>0</v>
      </c>
      <c r="CG117" s="54">
        <f t="shared" si="214"/>
        <v>0</v>
      </c>
      <c r="CH117" s="54">
        <f t="shared" si="215"/>
        <v>0</v>
      </c>
      <c r="CI117" s="54">
        <f t="shared" si="216"/>
        <v>0</v>
      </c>
      <c r="CJ117" s="54">
        <f t="shared" si="217"/>
        <v>0</v>
      </c>
      <c r="CK117" s="54">
        <f t="shared" si="218"/>
        <v>0</v>
      </c>
      <c r="CL117" s="54">
        <f t="shared" si="219"/>
        <v>0</v>
      </c>
      <c r="CM117" s="54">
        <f t="shared" si="220"/>
        <v>0</v>
      </c>
      <c r="CN117" s="54">
        <f t="shared" si="221"/>
        <v>0</v>
      </c>
      <c r="CO117" s="54">
        <f t="shared" si="222"/>
        <v>0</v>
      </c>
      <c r="CP117" s="54">
        <f t="shared" si="223"/>
        <v>0</v>
      </c>
      <c r="CQ117" s="54">
        <f t="shared" si="224"/>
        <v>0</v>
      </c>
      <c r="CR117" s="54">
        <f t="shared" si="225"/>
        <v>0</v>
      </c>
      <c r="CS117" s="54">
        <f t="shared" si="226"/>
        <v>0</v>
      </c>
      <c r="CT117" s="54">
        <f t="shared" si="227"/>
        <v>0</v>
      </c>
      <c r="CU117" s="54">
        <f t="shared" si="228"/>
        <v>0</v>
      </c>
      <c r="CV117" s="54">
        <f t="shared" si="229"/>
        <v>0</v>
      </c>
      <c r="CW117" s="54">
        <f t="shared" si="230"/>
        <v>0</v>
      </c>
      <c r="CX117" s="54">
        <f t="shared" si="231"/>
        <v>0</v>
      </c>
      <c r="CY117" s="54">
        <f t="shared" si="232"/>
        <v>0</v>
      </c>
      <c r="CZ117" s="54">
        <f t="shared" si="233"/>
        <v>0</v>
      </c>
      <c r="DA117" s="54">
        <f t="shared" si="234"/>
        <v>0</v>
      </c>
      <c r="DB117" s="54">
        <f t="shared" si="235"/>
        <v>0</v>
      </c>
      <c r="DC117" s="54">
        <f t="shared" si="236"/>
        <v>0</v>
      </c>
      <c r="DD117" s="54">
        <f t="shared" si="237"/>
        <v>0</v>
      </c>
      <c r="DE117" s="54">
        <f t="shared" si="238"/>
        <v>0</v>
      </c>
      <c r="DF117" s="54">
        <f t="shared" si="239"/>
        <v>0</v>
      </c>
      <c r="DG117" s="54">
        <f t="shared" si="240"/>
        <v>0</v>
      </c>
      <c r="DH117" s="54">
        <f t="shared" si="241"/>
        <v>0</v>
      </c>
      <c r="DI117" s="54">
        <f t="shared" si="242"/>
        <v>0</v>
      </c>
      <c r="DJ117" s="54">
        <f t="shared" si="243"/>
        <v>0</v>
      </c>
      <c r="DK117" s="54">
        <f t="shared" si="244"/>
        <v>0</v>
      </c>
      <c r="DL117" s="54">
        <f t="shared" si="245"/>
        <v>0</v>
      </c>
      <c r="DM117" s="54">
        <f t="shared" si="246"/>
        <v>0</v>
      </c>
      <c r="DN117" s="54">
        <f t="shared" si="247"/>
        <v>0</v>
      </c>
      <c r="DO117" s="54">
        <f t="shared" si="248"/>
        <v>0</v>
      </c>
      <c r="DP117" s="54">
        <f t="shared" si="249"/>
        <v>0</v>
      </c>
      <c r="DQ117" s="54">
        <f t="shared" si="250"/>
        <v>0</v>
      </c>
      <c r="DR117" s="54">
        <f t="shared" si="251"/>
        <v>0</v>
      </c>
      <c r="DS117" s="54">
        <f t="shared" si="252"/>
        <v>0</v>
      </c>
      <c r="DT117" s="54">
        <f t="shared" si="253"/>
        <v>0</v>
      </c>
      <c r="DU117" s="54">
        <f t="shared" si="254"/>
        <v>0</v>
      </c>
      <c r="DV117" s="54">
        <f t="shared" si="255"/>
        <v>0</v>
      </c>
      <c r="DW117" s="54">
        <f t="shared" si="256"/>
        <v>0</v>
      </c>
      <c r="DX117" s="54">
        <f t="shared" si="257"/>
        <v>0</v>
      </c>
      <c r="DY117" s="54">
        <f t="shared" si="258"/>
        <v>0</v>
      </c>
      <c r="DZ117" s="54">
        <f t="shared" si="259"/>
        <v>0</v>
      </c>
      <c r="EA117" s="54">
        <f t="shared" si="260"/>
        <v>0</v>
      </c>
      <c r="EB117" s="54">
        <f t="shared" si="261"/>
        <v>0</v>
      </c>
      <c r="EC117" s="54">
        <f t="shared" si="262"/>
        <v>0</v>
      </c>
      <c r="ED117" s="54">
        <f t="shared" si="263"/>
        <v>0</v>
      </c>
      <c r="EE117" s="54">
        <f t="shared" si="264"/>
        <v>0</v>
      </c>
      <c r="EF117" s="54">
        <f t="shared" si="265"/>
        <v>0</v>
      </c>
      <c r="EG117" s="54">
        <f t="shared" si="266"/>
        <v>0</v>
      </c>
      <c r="EH117" s="54">
        <f t="shared" si="267"/>
        <v>0</v>
      </c>
      <c r="EI117" s="54">
        <f t="shared" si="268"/>
        <v>0</v>
      </c>
      <c r="EJ117" s="54">
        <f t="shared" si="269"/>
        <v>0</v>
      </c>
      <c r="EK117" s="54">
        <f t="shared" si="270"/>
        <v>0</v>
      </c>
      <c r="EL117" s="54">
        <f t="shared" si="271"/>
        <v>0</v>
      </c>
      <c r="EM117" s="54">
        <f t="shared" si="272"/>
        <v>0</v>
      </c>
      <c r="EN117" s="54">
        <f t="shared" si="273"/>
        <v>0</v>
      </c>
      <c r="EO117" s="54">
        <f t="shared" si="273"/>
        <v>0</v>
      </c>
      <c r="EP117" s="197"/>
      <c r="EQ117" s="379"/>
      <c r="ER117" s="379"/>
      <c r="ES117" s="379"/>
      <c r="ET117" s="379"/>
      <c r="EU117" s="379"/>
      <c r="EV117" s="379"/>
      <c r="EW117" s="379"/>
      <c r="EX117" s="379"/>
      <c r="EY117" s="379"/>
      <c r="EZ117" s="379"/>
      <c r="FA117" s="379"/>
      <c r="FB117" s="379"/>
      <c r="FC117" s="379"/>
      <c r="FD117" s="379"/>
      <c r="FE117" s="379"/>
      <c r="FF117" s="379"/>
      <c r="FG117" s="379"/>
      <c r="FH117" s="379"/>
      <c r="FI117" s="379"/>
      <c r="FJ117" s="379"/>
    </row>
    <row r="118" spans="1:166" s="93" customFormat="1" ht="43.5" customHeight="1" x14ac:dyDescent="0.5">
      <c r="A118" s="137" t="s">
        <v>40</v>
      </c>
      <c r="B118" s="138">
        <v>46243</v>
      </c>
      <c r="C118" s="138" t="s">
        <v>19</v>
      </c>
      <c r="D118" s="139"/>
      <c r="E118" s="139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277"/>
      <c r="U118" s="152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1"/>
      <c r="AG118" s="141"/>
      <c r="AH118" s="141"/>
      <c r="AI118" s="141"/>
      <c r="AJ118" s="141"/>
      <c r="AK118" s="140"/>
      <c r="AL118" s="278"/>
      <c r="AM118" s="279"/>
      <c r="AN118" s="279"/>
      <c r="AO118" s="279"/>
      <c r="AP118" s="280"/>
      <c r="AQ118" s="278"/>
      <c r="AR118" s="279"/>
      <c r="AS118" s="279"/>
      <c r="AT118" s="279"/>
      <c r="AU118" s="280"/>
      <c r="AV118" s="280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  <c r="BI118" s="147"/>
      <c r="BJ118" s="106"/>
      <c r="BK118" s="148"/>
      <c r="BL118" s="148"/>
      <c r="BM118" s="148"/>
      <c r="BN118" s="148"/>
      <c r="BO118" s="148"/>
      <c r="BP118" s="148"/>
      <c r="BQ118" s="148"/>
      <c r="BR118" s="148"/>
      <c r="BS118" s="149"/>
      <c r="BT118" s="143"/>
      <c r="BU118" s="134"/>
      <c r="BV118" s="143"/>
      <c r="BW118" s="150"/>
      <c r="BX118" s="151"/>
      <c r="BY118" s="54">
        <f t="shared" si="206"/>
        <v>0</v>
      </c>
      <c r="BZ118" s="54">
        <f t="shared" si="207"/>
        <v>0</v>
      </c>
      <c r="CA118" s="54">
        <f t="shared" si="208"/>
        <v>0</v>
      </c>
      <c r="CB118" s="54">
        <f t="shared" si="209"/>
        <v>0</v>
      </c>
      <c r="CC118" s="54">
        <f t="shared" si="210"/>
        <v>0</v>
      </c>
      <c r="CD118" s="54">
        <f t="shared" si="211"/>
        <v>0</v>
      </c>
      <c r="CE118" s="54">
        <f t="shared" si="212"/>
        <v>0</v>
      </c>
      <c r="CF118" s="54">
        <f t="shared" si="213"/>
        <v>0</v>
      </c>
      <c r="CG118" s="54">
        <f t="shared" si="214"/>
        <v>0</v>
      </c>
      <c r="CH118" s="54">
        <f t="shared" si="215"/>
        <v>0</v>
      </c>
      <c r="CI118" s="54">
        <f t="shared" si="216"/>
        <v>0</v>
      </c>
      <c r="CJ118" s="54">
        <f t="shared" si="217"/>
        <v>0</v>
      </c>
      <c r="CK118" s="54">
        <f t="shared" si="218"/>
        <v>0</v>
      </c>
      <c r="CL118" s="54">
        <f t="shared" si="219"/>
        <v>0</v>
      </c>
      <c r="CM118" s="54">
        <f t="shared" si="220"/>
        <v>0</v>
      </c>
      <c r="CN118" s="54">
        <f t="shared" si="221"/>
        <v>0</v>
      </c>
      <c r="CO118" s="54">
        <f t="shared" si="222"/>
        <v>0</v>
      </c>
      <c r="CP118" s="54">
        <f t="shared" si="223"/>
        <v>0</v>
      </c>
      <c r="CQ118" s="54">
        <f t="shared" si="224"/>
        <v>0</v>
      </c>
      <c r="CR118" s="54">
        <f t="shared" si="225"/>
        <v>0</v>
      </c>
      <c r="CS118" s="54">
        <f t="shared" si="226"/>
        <v>0</v>
      </c>
      <c r="CT118" s="54">
        <f t="shared" si="227"/>
        <v>0</v>
      </c>
      <c r="CU118" s="54">
        <f t="shared" si="228"/>
        <v>0</v>
      </c>
      <c r="CV118" s="54">
        <f t="shared" si="229"/>
        <v>0</v>
      </c>
      <c r="CW118" s="54">
        <f t="shared" si="230"/>
        <v>0</v>
      </c>
      <c r="CX118" s="54">
        <f t="shared" si="231"/>
        <v>0</v>
      </c>
      <c r="CY118" s="54">
        <f t="shared" si="232"/>
        <v>0</v>
      </c>
      <c r="CZ118" s="54">
        <f t="shared" si="233"/>
        <v>0</v>
      </c>
      <c r="DA118" s="54">
        <f t="shared" si="234"/>
        <v>0</v>
      </c>
      <c r="DB118" s="54">
        <f t="shared" si="235"/>
        <v>0</v>
      </c>
      <c r="DC118" s="54">
        <f t="shared" si="236"/>
        <v>0</v>
      </c>
      <c r="DD118" s="54">
        <f t="shared" si="237"/>
        <v>0</v>
      </c>
      <c r="DE118" s="54">
        <f t="shared" si="238"/>
        <v>0</v>
      </c>
      <c r="DF118" s="54">
        <f t="shared" si="239"/>
        <v>0</v>
      </c>
      <c r="DG118" s="54">
        <f t="shared" si="240"/>
        <v>0</v>
      </c>
      <c r="DH118" s="54">
        <f t="shared" si="241"/>
        <v>0</v>
      </c>
      <c r="DI118" s="54">
        <f t="shared" si="242"/>
        <v>0</v>
      </c>
      <c r="DJ118" s="54">
        <f t="shared" si="243"/>
        <v>0</v>
      </c>
      <c r="DK118" s="54">
        <f t="shared" si="244"/>
        <v>0</v>
      </c>
      <c r="DL118" s="54">
        <f t="shared" si="245"/>
        <v>0</v>
      </c>
      <c r="DM118" s="54">
        <f t="shared" si="246"/>
        <v>0</v>
      </c>
      <c r="DN118" s="54">
        <f t="shared" si="247"/>
        <v>0</v>
      </c>
      <c r="DO118" s="54">
        <f t="shared" si="248"/>
        <v>0</v>
      </c>
      <c r="DP118" s="54">
        <f t="shared" si="249"/>
        <v>0</v>
      </c>
      <c r="DQ118" s="54">
        <f t="shared" si="250"/>
        <v>0</v>
      </c>
      <c r="DR118" s="54">
        <f t="shared" si="251"/>
        <v>0</v>
      </c>
      <c r="DS118" s="54">
        <f t="shared" si="252"/>
        <v>0</v>
      </c>
      <c r="DT118" s="54">
        <f t="shared" si="253"/>
        <v>0</v>
      </c>
      <c r="DU118" s="54">
        <f t="shared" si="254"/>
        <v>0</v>
      </c>
      <c r="DV118" s="54">
        <f t="shared" si="255"/>
        <v>0</v>
      </c>
      <c r="DW118" s="54">
        <f t="shared" si="256"/>
        <v>0</v>
      </c>
      <c r="DX118" s="54">
        <f t="shared" si="257"/>
        <v>0</v>
      </c>
      <c r="DY118" s="54">
        <f t="shared" si="258"/>
        <v>0</v>
      </c>
      <c r="DZ118" s="54">
        <f t="shared" si="259"/>
        <v>0</v>
      </c>
      <c r="EA118" s="54">
        <f t="shared" si="260"/>
        <v>0</v>
      </c>
      <c r="EB118" s="54">
        <f t="shared" si="261"/>
        <v>0</v>
      </c>
      <c r="EC118" s="54">
        <f t="shared" si="262"/>
        <v>0</v>
      </c>
      <c r="ED118" s="54">
        <f t="shared" si="263"/>
        <v>0</v>
      </c>
      <c r="EE118" s="54">
        <f t="shared" si="264"/>
        <v>0</v>
      </c>
      <c r="EF118" s="54">
        <f t="shared" si="265"/>
        <v>0</v>
      </c>
      <c r="EG118" s="54">
        <f t="shared" si="266"/>
        <v>0</v>
      </c>
      <c r="EH118" s="54">
        <f t="shared" si="267"/>
        <v>0</v>
      </c>
      <c r="EI118" s="54">
        <f t="shared" si="268"/>
        <v>0</v>
      </c>
      <c r="EJ118" s="54">
        <f t="shared" si="269"/>
        <v>0</v>
      </c>
      <c r="EK118" s="54">
        <f t="shared" si="270"/>
        <v>0</v>
      </c>
      <c r="EL118" s="54">
        <f t="shared" si="271"/>
        <v>0</v>
      </c>
      <c r="EM118" s="54">
        <f t="shared" si="272"/>
        <v>0</v>
      </c>
      <c r="EN118" s="54">
        <f t="shared" si="273"/>
        <v>0</v>
      </c>
      <c r="EO118" s="54">
        <f t="shared" si="273"/>
        <v>0</v>
      </c>
      <c r="EP118" s="194"/>
      <c r="EQ118" s="195"/>
      <c r="ER118" s="195"/>
      <c r="ES118" s="195"/>
      <c r="ET118" s="195"/>
      <c r="EU118" s="195"/>
      <c r="EV118" s="195"/>
      <c r="EW118" s="195"/>
      <c r="EX118" s="195"/>
      <c r="EY118" s="195"/>
      <c r="EZ118" s="195"/>
      <c r="FA118" s="195"/>
      <c r="FB118" s="195"/>
      <c r="FC118" s="195"/>
      <c r="FD118" s="195"/>
      <c r="FE118" s="195"/>
      <c r="FF118" s="195"/>
      <c r="FG118" s="195"/>
      <c r="FH118" s="195"/>
      <c r="FI118" s="195"/>
      <c r="FJ118" s="195"/>
    </row>
    <row r="119" spans="1:166" ht="15" customHeight="1" x14ac:dyDescent="0.5">
      <c r="A119" s="198"/>
      <c r="B119" s="37"/>
      <c r="C119" s="119"/>
      <c r="D119" s="200"/>
      <c r="EN119" s="188"/>
      <c r="EO119" s="189"/>
      <c r="EP119" s="189"/>
      <c r="EQ119" s="190"/>
      <c r="ER119" s="190"/>
      <c r="ES119" s="190"/>
      <c r="ET119" s="190"/>
      <c r="EU119" s="190"/>
      <c r="EV119" s="190"/>
      <c r="EW119" s="190"/>
      <c r="EX119" s="190"/>
      <c r="EY119" s="190"/>
      <c r="EZ119" s="190"/>
      <c r="FA119" s="190"/>
      <c r="FB119" s="190"/>
      <c r="FC119" s="190"/>
      <c r="FD119" s="190"/>
      <c r="FE119" s="190"/>
      <c r="FF119" s="190"/>
      <c r="FG119" s="190"/>
      <c r="FH119" s="190"/>
      <c r="FI119" s="190"/>
      <c r="FJ119" s="190"/>
    </row>
    <row r="120" spans="1:166" ht="15" customHeight="1" x14ac:dyDescent="0.5">
      <c r="A120" s="198"/>
      <c r="B120" s="37"/>
      <c r="C120" s="119"/>
      <c r="D120" s="200"/>
      <c r="EN120" s="188"/>
      <c r="EO120" s="189"/>
      <c r="EP120" s="189"/>
      <c r="EQ120" s="190"/>
      <c r="ER120" s="190"/>
      <c r="ES120" s="190"/>
      <c r="ET120" s="190"/>
      <c r="EU120" s="190"/>
      <c r="EV120" s="190"/>
      <c r="EW120" s="190"/>
      <c r="EX120" s="190"/>
      <c r="EY120" s="190"/>
      <c r="EZ120" s="190"/>
      <c r="FA120" s="190"/>
      <c r="FB120" s="190"/>
      <c r="FC120" s="190"/>
      <c r="FD120" s="190"/>
      <c r="FE120" s="190"/>
      <c r="FF120" s="190"/>
      <c r="FG120" s="190"/>
      <c r="FH120" s="190"/>
      <c r="FI120" s="190"/>
      <c r="FJ120" s="190"/>
    </row>
    <row r="121" spans="1:166" ht="15" customHeight="1" x14ac:dyDescent="0.5">
      <c r="A121" s="198"/>
      <c r="B121" s="199"/>
      <c r="C121" s="201"/>
      <c r="D121" s="200"/>
      <c r="EN121" s="188"/>
      <c r="EO121" s="189"/>
      <c r="EP121" s="189"/>
      <c r="EQ121" s="190"/>
      <c r="ER121" s="190"/>
      <c r="ES121" s="190"/>
      <c r="ET121" s="190"/>
      <c r="EU121" s="190"/>
      <c r="EV121" s="190"/>
      <c r="EW121" s="190"/>
      <c r="EX121" s="190"/>
      <c r="EY121" s="190"/>
      <c r="EZ121" s="190"/>
      <c r="FA121" s="190"/>
      <c r="FB121" s="190"/>
      <c r="FC121" s="190"/>
      <c r="FD121" s="190"/>
      <c r="FE121" s="190"/>
      <c r="FF121" s="190"/>
      <c r="FG121" s="190"/>
      <c r="FH121" s="190"/>
      <c r="FI121" s="190"/>
      <c r="FJ121" s="190"/>
    </row>
    <row r="122" spans="1:166" ht="15" customHeight="1" x14ac:dyDescent="0.5">
      <c r="A122" s="198"/>
      <c r="B122" s="199"/>
      <c r="C122" s="201"/>
      <c r="D122" s="200"/>
      <c r="EN122" s="188"/>
      <c r="EO122" s="189"/>
      <c r="EP122" s="189"/>
      <c r="EQ122" s="190"/>
      <c r="ER122" s="190"/>
      <c r="ES122" s="190"/>
      <c r="ET122" s="190"/>
      <c r="EU122" s="190"/>
      <c r="EV122" s="190"/>
      <c r="EW122" s="190"/>
      <c r="EX122" s="190"/>
      <c r="EY122" s="190"/>
      <c r="EZ122" s="190"/>
      <c r="FA122" s="190"/>
      <c r="FB122" s="190"/>
      <c r="FC122" s="190"/>
      <c r="FD122" s="190"/>
      <c r="FE122" s="190"/>
      <c r="FF122" s="190"/>
      <c r="FG122" s="190"/>
      <c r="FH122" s="190"/>
      <c r="FI122" s="190"/>
      <c r="FJ122" s="190"/>
    </row>
    <row r="123" spans="1:166" ht="15" customHeight="1" x14ac:dyDescent="0.5">
      <c r="A123" s="198"/>
      <c r="B123" s="199"/>
      <c r="C123" s="201"/>
      <c r="D123" s="200"/>
      <c r="EN123" s="188"/>
      <c r="EO123" s="189"/>
      <c r="EP123" s="189"/>
      <c r="EQ123" s="190"/>
      <c r="ER123" s="190"/>
      <c r="ES123" s="190"/>
      <c r="ET123" s="190"/>
      <c r="EU123" s="190"/>
      <c r="EV123" s="190"/>
      <c r="EW123" s="190"/>
      <c r="EX123" s="190"/>
      <c r="EY123" s="190"/>
      <c r="EZ123" s="190"/>
      <c r="FA123" s="190"/>
      <c r="FB123" s="190"/>
      <c r="FC123" s="190"/>
      <c r="FD123" s="190"/>
      <c r="FE123" s="190"/>
      <c r="FF123" s="190"/>
      <c r="FG123" s="190"/>
      <c r="FH123" s="190"/>
      <c r="FI123" s="190"/>
      <c r="FJ123" s="190"/>
    </row>
    <row r="124" spans="1:166" ht="15" customHeight="1" x14ac:dyDescent="0.5">
      <c r="A124" s="198"/>
      <c r="B124" s="199"/>
      <c r="C124" s="201"/>
      <c r="D124" s="200"/>
      <c r="EN124" s="188"/>
      <c r="EO124" s="189"/>
      <c r="EP124" s="189"/>
      <c r="EQ124" s="190"/>
      <c r="ER124" s="190"/>
      <c r="ES124" s="190"/>
      <c r="ET124" s="190"/>
      <c r="EU124" s="190"/>
      <c r="EV124" s="190"/>
      <c r="EW124" s="190"/>
      <c r="EX124" s="190"/>
      <c r="EY124" s="190"/>
      <c r="EZ124" s="190"/>
      <c r="FA124" s="190"/>
      <c r="FB124" s="190"/>
      <c r="FC124" s="190"/>
      <c r="FD124" s="190"/>
      <c r="FE124" s="190"/>
      <c r="FF124" s="190"/>
      <c r="FG124" s="190"/>
      <c r="FH124" s="190"/>
      <c r="FI124" s="190"/>
      <c r="FJ124" s="190"/>
    </row>
    <row r="125" spans="1:166" ht="15" customHeight="1" x14ac:dyDescent="0.5">
      <c r="A125" s="198"/>
      <c r="B125" s="199"/>
      <c r="C125" s="201"/>
      <c r="D125" s="200"/>
      <c r="EN125" s="188"/>
      <c r="EO125" s="189"/>
      <c r="EP125" s="189"/>
      <c r="EQ125" s="190"/>
      <c r="ER125" s="190"/>
      <c r="ES125" s="190"/>
      <c r="ET125" s="190"/>
      <c r="EU125" s="190"/>
      <c r="EV125" s="190"/>
      <c r="EW125" s="190"/>
      <c r="EX125" s="190"/>
      <c r="EY125" s="190"/>
      <c r="EZ125" s="190"/>
      <c r="FA125" s="190"/>
      <c r="FB125" s="190"/>
      <c r="FC125" s="190"/>
      <c r="FD125" s="190"/>
      <c r="FE125" s="190"/>
      <c r="FF125" s="190"/>
      <c r="FG125" s="190"/>
      <c r="FH125" s="190"/>
      <c r="FI125" s="190"/>
      <c r="FJ125" s="190"/>
    </row>
    <row r="126" spans="1:166" ht="15" customHeight="1" x14ac:dyDescent="0.5">
      <c r="A126" s="198"/>
      <c r="B126" s="199"/>
      <c r="C126" s="201"/>
      <c r="D126" s="200"/>
      <c r="EN126" s="188"/>
      <c r="EO126" s="189"/>
      <c r="EP126" s="189"/>
      <c r="EQ126" s="190"/>
      <c r="ER126" s="190"/>
      <c r="ES126" s="190"/>
      <c r="ET126" s="190"/>
      <c r="EU126" s="190"/>
      <c r="EV126" s="190"/>
      <c r="EW126" s="190"/>
      <c r="EX126" s="190"/>
      <c r="EY126" s="190"/>
      <c r="EZ126" s="190"/>
      <c r="FA126" s="190"/>
      <c r="FB126" s="190"/>
      <c r="FC126" s="190"/>
      <c r="FD126" s="190"/>
      <c r="FE126" s="190"/>
      <c r="FF126" s="190"/>
      <c r="FG126" s="190"/>
      <c r="FH126" s="190"/>
      <c r="FI126" s="190"/>
      <c r="FJ126" s="190"/>
    </row>
    <row r="127" spans="1:166" ht="15" customHeight="1" x14ac:dyDescent="0.5">
      <c r="A127" s="198"/>
      <c r="B127" s="199"/>
      <c r="C127" s="201"/>
      <c r="D127" s="200"/>
      <c r="EN127" s="188"/>
      <c r="EO127" s="189"/>
      <c r="EP127" s="189"/>
      <c r="EQ127" s="190"/>
      <c r="ER127" s="190"/>
      <c r="ES127" s="190"/>
      <c r="ET127" s="190"/>
      <c r="EU127" s="190"/>
      <c r="EV127" s="190"/>
      <c r="EW127" s="190"/>
      <c r="EX127" s="190"/>
      <c r="EY127" s="190"/>
      <c r="EZ127" s="190"/>
      <c r="FA127" s="190"/>
      <c r="FB127" s="190"/>
      <c r="FC127" s="190"/>
      <c r="FD127" s="190"/>
      <c r="FE127" s="190"/>
      <c r="FF127" s="190"/>
      <c r="FG127" s="190"/>
      <c r="FH127" s="190"/>
      <c r="FI127" s="190"/>
      <c r="FJ127" s="190"/>
    </row>
    <row r="128" spans="1:166" ht="15" customHeight="1" x14ac:dyDescent="0.5">
      <c r="A128" s="198"/>
      <c r="B128" s="199"/>
      <c r="C128" s="201"/>
      <c r="D128" s="200"/>
      <c r="EN128" s="188"/>
      <c r="EO128" s="189"/>
      <c r="EP128" s="189"/>
      <c r="EQ128" s="190"/>
      <c r="ER128" s="190"/>
      <c r="ES128" s="190"/>
      <c r="ET128" s="190"/>
      <c r="EU128" s="190"/>
      <c r="EV128" s="190"/>
      <c r="EW128" s="190"/>
      <c r="EX128" s="190"/>
      <c r="EY128" s="190"/>
      <c r="EZ128" s="190"/>
      <c r="FA128" s="190"/>
      <c r="FB128" s="190"/>
      <c r="FC128" s="190"/>
      <c r="FD128" s="190"/>
      <c r="FE128" s="190"/>
      <c r="FF128" s="190"/>
      <c r="FG128" s="190"/>
      <c r="FH128" s="190"/>
      <c r="FI128" s="190"/>
      <c r="FJ128" s="190"/>
    </row>
    <row r="129" spans="1:166" ht="15" customHeight="1" x14ac:dyDescent="0.5">
      <c r="A129" s="198"/>
      <c r="B129" s="199"/>
      <c r="C129" s="201"/>
      <c r="D129" s="200"/>
      <c r="EN129" s="188"/>
      <c r="EO129" s="189"/>
      <c r="EP129" s="189"/>
      <c r="EQ129" s="190"/>
      <c r="ER129" s="190"/>
      <c r="ES129" s="190"/>
      <c r="ET129" s="190"/>
      <c r="EU129" s="190"/>
      <c r="EV129" s="190"/>
      <c r="EW129" s="190"/>
      <c r="EX129" s="190"/>
      <c r="EY129" s="190"/>
      <c r="EZ129" s="190"/>
      <c r="FA129" s="190"/>
      <c r="FB129" s="190"/>
      <c r="FC129" s="190"/>
      <c r="FD129" s="190"/>
      <c r="FE129" s="190"/>
      <c r="FF129" s="190"/>
      <c r="FG129" s="190"/>
      <c r="FH129" s="190"/>
      <c r="FI129" s="190"/>
      <c r="FJ129" s="190"/>
    </row>
    <row r="130" spans="1:166" ht="15" customHeight="1" x14ac:dyDescent="0.5">
      <c r="A130" s="198"/>
      <c r="B130" s="199"/>
      <c r="C130" s="201"/>
      <c r="D130" s="200"/>
      <c r="EN130" s="188"/>
      <c r="EO130" s="189"/>
      <c r="EP130" s="189"/>
      <c r="EQ130" s="190"/>
      <c r="ER130" s="190"/>
      <c r="ES130" s="190"/>
      <c r="ET130" s="190"/>
      <c r="EU130" s="190"/>
      <c r="EV130" s="190"/>
      <c r="EW130" s="190"/>
      <c r="EX130" s="190"/>
      <c r="EY130" s="190"/>
      <c r="EZ130" s="190"/>
      <c r="FA130" s="190"/>
      <c r="FB130" s="190"/>
      <c r="FC130" s="190"/>
      <c r="FD130" s="190"/>
      <c r="FE130" s="190"/>
      <c r="FF130" s="190"/>
      <c r="FG130" s="190"/>
      <c r="FH130" s="190"/>
      <c r="FI130" s="190"/>
      <c r="FJ130" s="190"/>
    </row>
    <row r="131" spans="1:166" ht="15" customHeight="1" x14ac:dyDescent="0.5">
      <c r="A131" s="198"/>
      <c r="B131" s="199"/>
      <c r="C131" s="201"/>
      <c r="D131" s="200"/>
      <c r="EN131" s="188"/>
      <c r="EO131" s="189"/>
      <c r="EP131" s="189"/>
      <c r="EQ131" s="190"/>
      <c r="ER131" s="190"/>
      <c r="ES131" s="190"/>
      <c r="ET131" s="190"/>
      <c r="EU131" s="190"/>
      <c r="EV131" s="190"/>
      <c r="EW131" s="190"/>
      <c r="EX131" s="190"/>
      <c r="EY131" s="190"/>
      <c r="EZ131" s="190"/>
      <c r="FA131" s="190"/>
      <c r="FB131" s="190"/>
      <c r="FC131" s="190"/>
      <c r="FD131" s="190"/>
      <c r="FE131" s="190"/>
      <c r="FF131" s="190"/>
      <c r="FG131" s="190"/>
      <c r="FH131" s="190"/>
      <c r="FI131" s="190"/>
      <c r="FJ131" s="190"/>
    </row>
    <row r="132" spans="1:166" ht="15" customHeight="1" x14ac:dyDescent="0.5">
      <c r="A132" s="198"/>
      <c r="B132" s="199"/>
      <c r="C132" s="201"/>
      <c r="D132" s="200"/>
      <c r="EN132" s="188"/>
      <c r="EO132" s="189"/>
      <c r="EP132" s="189"/>
      <c r="EQ132" s="190"/>
      <c r="ER132" s="190"/>
      <c r="ES132" s="190"/>
      <c r="ET132" s="190"/>
      <c r="EU132" s="190"/>
      <c r="EV132" s="190"/>
      <c r="EW132" s="190"/>
      <c r="EX132" s="190"/>
      <c r="EY132" s="190"/>
      <c r="EZ132" s="190"/>
      <c r="FA132" s="190"/>
      <c r="FB132" s="190"/>
      <c r="FC132" s="190"/>
      <c r="FD132" s="190"/>
      <c r="FE132" s="190"/>
      <c r="FF132" s="190"/>
      <c r="FG132" s="190"/>
      <c r="FH132" s="190"/>
      <c r="FI132" s="190"/>
      <c r="FJ132" s="190"/>
    </row>
    <row r="133" spans="1:166" ht="15" customHeight="1" x14ac:dyDescent="0.5">
      <c r="A133" s="198"/>
      <c r="B133" s="199"/>
      <c r="C133" s="201"/>
      <c r="D133" s="200"/>
      <c r="EN133" s="188"/>
      <c r="EO133" s="189"/>
      <c r="EP133" s="189"/>
      <c r="EQ133" s="190"/>
      <c r="ER133" s="190"/>
      <c r="ES133" s="190"/>
      <c r="ET133" s="190"/>
      <c r="EU133" s="190"/>
      <c r="EV133" s="190"/>
      <c r="EW133" s="190"/>
      <c r="EX133" s="190"/>
      <c r="EY133" s="190"/>
      <c r="EZ133" s="190"/>
      <c r="FA133" s="190"/>
      <c r="FB133" s="190"/>
      <c r="FC133" s="190"/>
      <c r="FD133" s="190"/>
      <c r="FE133" s="190"/>
      <c r="FF133" s="190"/>
      <c r="FG133" s="190"/>
      <c r="FH133" s="190"/>
      <c r="FI133" s="190"/>
      <c r="FJ133" s="190"/>
    </row>
    <row r="134" spans="1:166" ht="15" customHeight="1" x14ac:dyDescent="0.5">
      <c r="A134" s="198"/>
      <c r="B134" s="199"/>
      <c r="C134" s="201"/>
      <c r="D134" s="200"/>
      <c r="EN134" s="188"/>
      <c r="EO134" s="189"/>
      <c r="EP134" s="189"/>
      <c r="EQ134" s="190"/>
      <c r="ER134" s="190"/>
      <c r="ES134" s="190"/>
      <c r="ET134" s="190"/>
      <c r="EU134" s="190"/>
      <c r="EV134" s="190"/>
      <c r="EW134" s="190"/>
      <c r="EX134" s="190"/>
      <c r="EY134" s="190"/>
      <c r="EZ134" s="190"/>
      <c r="FA134" s="190"/>
      <c r="FB134" s="190"/>
      <c r="FC134" s="190"/>
      <c r="FD134" s="190"/>
      <c r="FE134" s="190"/>
      <c r="FF134" s="190"/>
      <c r="FG134" s="190"/>
      <c r="FH134" s="190"/>
      <c r="FI134" s="190"/>
      <c r="FJ134" s="190"/>
    </row>
    <row r="135" spans="1:166" ht="15" customHeight="1" x14ac:dyDescent="0.5">
      <c r="A135" s="198"/>
      <c r="B135" s="199"/>
      <c r="C135" s="201"/>
      <c r="D135" s="200"/>
      <c r="EN135" s="188"/>
      <c r="EO135" s="189"/>
      <c r="EP135" s="189"/>
      <c r="EQ135" s="190"/>
      <c r="ER135" s="190"/>
      <c r="ES135" s="190"/>
      <c r="ET135" s="190"/>
      <c r="EU135" s="190"/>
      <c r="EV135" s="190"/>
      <c r="EW135" s="190"/>
      <c r="EX135" s="190"/>
      <c r="EY135" s="190"/>
      <c r="EZ135" s="190"/>
      <c r="FA135" s="190"/>
      <c r="FB135" s="190"/>
      <c r="FC135" s="190"/>
      <c r="FD135" s="190"/>
      <c r="FE135" s="190"/>
      <c r="FF135" s="190"/>
      <c r="FG135" s="190"/>
      <c r="FH135" s="190"/>
      <c r="FI135" s="190"/>
      <c r="FJ135" s="190"/>
    </row>
    <row r="136" spans="1:166" ht="15" customHeight="1" x14ac:dyDescent="0.5">
      <c r="A136" s="198"/>
      <c r="B136" s="199"/>
      <c r="C136" s="201"/>
      <c r="D136" s="200"/>
      <c r="EN136" s="188"/>
      <c r="EO136" s="189"/>
      <c r="EP136" s="189"/>
      <c r="EQ136" s="190"/>
      <c r="ER136" s="190"/>
      <c r="ES136" s="190"/>
      <c r="ET136" s="190"/>
      <c r="EU136" s="190"/>
      <c r="EV136" s="190"/>
      <c r="EW136" s="190"/>
      <c r="EX136" s="190"/>
      <c r="EY136" s="190"/>
      <c r="EZ136" s="190"/>
      <c r="FA136" s="190"/>
      <c r="FB136" s="190"/>
      <c r="FC136" s="190"/>
      <c r="FD136" s="190"/>
      <c r="FE136" s="190"/>
      <c r="FF136" s="190"/>
      <c r="FG136" s="190"/>
      <c r="FH136" s="190"/>
      <c r="FI136" s="190"/>
      <c r="FJ136" s="190"/>
    </row>
    <row r="137" spans="1:166" ht="15" customHeight="1" x14ac:dyDescent="0.5">
      <c r="A137" s="198"/>
      <c r="B137" s="199"/>
      <c r="C137" s="201"/>
      <c r="D137" s="200"/>
      <c r="EN137" s="188"/>
      <c r="EO137" s="189"/>
      <c r="EP137" s="189"/>
      <c r="EQ137" s="190"/>
      <c r="ER137" s="190"/>
      <c r="ES137" s="190"/>
      <c r="ET137" s="190"/>
      <c r="EU137" s="190"/>
      <c r="EV137" s="190"/>
      <c r="EW137" s="190"/>
      <c r="EX137" s="190"/>
      <c r="EY137" s="190"/>
      <c r="EZ137" s="190"/>
      <c r="FA137" s="190"/>
      <c r="FB137" s="190"/>
      <c r="FC137" s="190"/>
      <c r="FD137" s="190"/>
      <c r="FE137" s="190"/>
      <c r="FF137" s="190"/>
      <c r="FG137" s="190"/>
      <c r="FH137" s="190"/>
      <c r="FI137" s="190"/>
      <c r="FJ137" s="190"/>
    </row>
    <row r="138" spans="1:166" ht="15" customHeight="1" x14ac:dyDescent="0.5">
      <c r="A138" s="198"/>
      <c r="B138" s="199"/>
      <c r="C138" s="201"/>
      <c r="D138" s="200"/>
      <c r="EN138" s="188"/>
      <c r="EO138" s="189"/>
      <c r="EP138" s="189"/>
      <c r="EQ138" s="190"/>
      <c r="ER138" s="190"/>
      <c r="ES138" s="190"/>
      <c r="ET138" s="190"/>
      <c r="EU138" s="190"/>
      <c r="EV138" s="190"/>
      <c r="EW138" s="190"/>
      <c r="EX138" s="190"/>
      <c r="EY138" s="190"/>
      <c r="EZ138" s="190"/>
      <c r="FA138" s="190"/>
      <c r="FB138" s="190"/>
      <c r="FC138" s="190"/>
      <c r="FD138" s="190"/>
      <c r="FE138" s="190"/>
      <c r="FF138" s="190"/>
      <c r="FG138" s="190"/>
      <c r="FH138" s="190"/>
      <c r="FI138" s="190"/>
      <c r="FJ138" s="190"/>
    </row>
    <row r="139" spans="1:166" ht="15" customHeight="1" x14ac:dyDescent="0.5">
      <c r="A139" s="198"/>
      <c r="B139" s="199"/>
      <c r="C139" s="201"/>
      <c r="D139" s="200"/>
      <c r="EN139" s="188"/>
      <c r="EO139" s="189"/>
      <c r="EP139" s="189"/>
      <c r="EQ139" s="190"/>
      <c r="ER139" s="190"/>
      <c r="ES139" s="190"/>
      <c r="ET139" s="190"/>
      <c r="EU139" s="190"/>
      <c r="EV139" s="190"/>
      <c r="EW139" s="190"/>
      <c r="EX139" s="190"/>
      <c r="EY139" s="190"/>
      <c r="EZ139" s="190"/>
      <c r="FA139" s="190"/>
      <c r="FB139" s="190"/>
      <c r="FC139" s="190"/>
      <c r="FD139" s="190"/>
      <c r="FE139" s="190"/>
      <c r="FF139" s="190"/>
      <c r="FG139" s="190"/>
      <c r="FH139" s="190"/>
      <c r="FI139" s="190"/>
      <c r="FJ139" s="190"/>
    </row>
    <row r="140" spans="1:166" ht="15" customHeight="1" x14ac:dyDescent="0.5">
      <c r="A140" s="198"/>
      <c r="B140" s="199"/>
      <c r="C140" s="201"/>
      <c r="D140" s="200"/>
      <c r="EN140" s="188"/>
      <c r="EO140" s="189"/>
      <c r="EP140" s="189"/>
      <c r="EQ140" s="190"/>
      <c r="ER140" s="190"/>
      <c r="ES140" s="190"/>
      <c r="ET140" s="190"/>
      <c r="EU140" s="190"/>
      <c r="EV140" s="190"/>
      <c r="EW140" s="190"/>
      <c r="EX140" s="190"/>
      <c r="EY140" s="190"/>
      <c r="EZ140" s="190"/>
      <c r="FA140" s="190"/>
      <c r="FB140" s="190"/>
      <c r="FC140" s="190"/>
      <c r="FD140" s="190"/>
      <c r="FE140" s="190"/>
      <c r="FF140" s="190"/>
      <c r="FG140" s="190"/>
      <c r="FH140" s="190"/>
      <c r="FI140" s="190"/>
      <c r="FJ140" s="190"/>
    </row>
    <row r="141" spans="1:166" ht="15" customHeight="1" x14ac:dyDescent="0.5">
      <c r="A141" s="198"/>
      <c r="B141" s="199"/>
      <c r="C141" s="201"/>
      <c r="D141" s="200"/>
      <c r="EN141" s="188"/>
      <c r="EO141" s="189"/>
      <c r="EP141" s="189"/>
      <c r="EQ141" s="190"/>
      <c r="ER141" s="190"/>
      <c r="ES141" s="190"/>
      <c r="ET141" s="190"/>
      <c r="EU141" s="190"/>
      <c r="EV141" s="190"/>
      <c r="EW141" s="190"/>
      <c r="EX141" s="190"/>
      <c r="EY141" s="190"/>
      <c r="EZ141" s="190"/>
      <c r="FA141" s="190"/>
      <c r="FB141" s="190"/>
      <c r="FC141" s="190"/>
      <c r="FD141" s="190"/>
      <c r="FE141" s="190"/>
      <c r="FF141" s="190"/>
      <c r="FG141" s="190"/>
      <c r="FH141" s="190"/>
      <c r="FI141" s="190"/>
      <c r="FJ141" s="190"/>
    </row>
    <row r="142" spans="1:166" ht="15" customHeight="1" x14ac:dyDescent="0.5">
      <c r="A142" s="198"/>
      <c r="B142" s="199"/>
      <c r="C142" s="201"/>
      <c r="D142" s="200"/>
      <c r="EN142" s="188"/>
      <c r="EO142" s="189"/>
      <c r="EP142" s="189"/>
      <c r="EQ142" s="190"/>
      <c r="ER142" s="190"/>
      <c r="ES142" s="190"/>
      <c r="ET142" s="190"/>
      <c r="EU142" s="190"/>
      <c r="EV142" s="190"/>
      <c r="EW142" s="190"/>
      <c r="EX142" s="190"/>
      <c r="EY142" s="190"/>
      <c r="EZ142" s="190"/>
      <c r="FA142" s="190"/>
      <c r="FB142" s="190"/>
      <c r="FC142" s="190"/>
      <c r="FD142" s="190"/>
      <c r="FE142" s="190"/>
      <c r="FF142" s="190"/>
      <c r="FG142" s="190"/>
      <c r="FH142" s="190"/>
      <c r="FI142" s="190"/>
      <c r="FJ142" s="190"/>
    </row>
    <row r="143" spans="1:166" ht="15" customHeight="1" x14ac:dyDescent="0.5">
      <c r="A143" s="198"/>
      <c r="B143" s="199"/>
      <c r="C143" s="201"/>
      <c r="D143" s="200"/>
      <c r="EN143" s="188"/>
      <c r="EO143" s="189"/>
      <c r="EP143" s="189"/>
      <c r="EQ143" s="190"/>
      <c r="ER143" s="190"/>
      <c r="ES143" s="190"/>
      <c r="ET143" s="190"/>
      <c r="EU143" s="190"/>
      <c r="EV143" s="190"/>
      <c r="EW143" s="190"/>
      <c r="EX143" s="190"/>
      <c r="EY143" s="190"/>
      <c r="EZ143" s="190"/>
      <c r="FA143" s="190"/>
      <c r="FB143" s="190"/>
      <c r="FC143" s="190"/>
      <c r="FD143" s="190"/>
      <c r="FE143" s="190"/>
      <c r="FF143" s="190"/>
      <c r="FG143" s="190"/>
      <c r="FH143" s="190"/>
      <c r="FI143" s="190"/>
      <c r="FJ143" s="190"/>
    </row>
    <row r="144" spans="1:166" ht="15" customHeight="1" x14ac:dyDescent="0.5">
      <c r="A144" s="198"/>
      <c r="B144" s="199"/>
      <c r="C144" s="201"/>
      <c r="D144" s="200"/>
      <c r="EN144" s="188"/>
      <c r="EO144" s="189"/>
      <c r="EP144" s="189"/>
      <c r="EQ144" s="190"/>
      <c r="ER144" s="190"/>
      <c r="ES144" s="190"/>
      <c r="ET144" s="190"/>
      <c r="EU144" s="190"/>
      <c r="EV144" s="190"/>
      <c r="EW144" s="190"/>
      <c r="EX144" s="190"/>
      <c r="EY144" s="190"/>
      <c r="EZ144" s="190"/>
      <c r="FA144" s="190"/>
      <c r="FB144" s="190"/>
      <c r="FC144" s="190"/>
      <c r="FD144" s="190"/>
      <c r="FE144" s="190"/>
      <c r="FF144" s="190"/>
      <c r="FG144" s="190"/>
      <c r="FH144" s="190"/>
      <c r="FI144" s="190"/>
      <c r="FJ144" s="190"/>
    </row>
    <row r="145" spans="1:166" ht="15" customHeight="1" x14ac:dyDescent="0.5">
      <c r="A145" s="198"/>
      <c r="B145" s="199"/>
      <c r="C145" s="201"/>
      <c r="D145" s="200"/>
      <c r="EN145" s="188"/>
      <c r="EO145" s="189"/>
      <c r="EP145" s="189"/>
      <c r="EQ145" s="190"/>
      <c r="ER145" s="190"/>
      <c r="ES145" s="190"/>
      <c r="ET145" s="190"/>
      <c r="EU145" s="190"/>
      <c r="EV145" s="190"/>
      <c r="EW145" s="190"/>
      <c r="EX145" s="190"/>
      <c r="EY145" s="190"/>
      <c r="EZ145" s="190"/>
      <c r="FA145" s="190"/>
      <c r="FB145" s="190"/>
      <c r="FC145" s="190"/>
      <c r="FD145" s="190"/>
      <c r="FE145" s="190"/>
      <c r="FF145" s="190"/>
      <c r="FG145" s="190"/>
      <c r="FH145" s="190"/>
      <c r="FI145" s="190"/>
      <c r="FJ145" s="190"/>
    </row>
    <row r="146" spans="1:166" ht="15" customHeight="1" x14ac:dyDescent="0.5">
      <c r="A146" s="198"/>
      <c r="B146" s="199"/>
      <c r="C146" s="201"/>
      <c r="D146" s="200"/>
      <c r="EN146" s="188"/>
      <c r="EO146" s="189"/>
      <c r="EP146" s="189"/>
      <c r="EQ146" s="190"/>
      <c r="ER146" s="190"/>
      <c r="ES146" s="190"/>
      <c r="ET146" s="190"/>
      <c r="EU146" s="190"/>
      <c r="EV146" s="190"/>
      <c r="EW146" s="190"/>
      <c r="EX146" s="190"/>
      <c r="EY146" s="190"/>
      <c r="EZ146" s="190"/>
      <c r="FA146" s="190"/>
      <c r="FB146" s="190"/>
      <c r="FC146" s="190"/>
      <c r="FD146" s="190"/>
      <c r="FE146" s="190"/>
      <c r="FF146" s="190"/>
      <c r="FG146" s="190"/>
      <c r="FH146" s="190"/>
      <c r="FI146" s="190"/>
      <c r="FJ146" s="190"/>
    </row>
    <row r="147" spans="1:166" ht="15" customHeight="1" x14ac:dyDescent="0.5">
      <c r="A147" s="198"/>
      <c r="B147" s="199"/>
      <c r="C147" s="201"/>
      <c r="D147" s="200"/>
      <c r="EN147" s="188"/>
      <c r="EO147" s="189"/>
      <c r="EP147" s="189"/>
      <c r="EQ147" s="190"/>
      <c r="ER147" s="190"/>
      <c r="ES147" s="190"/>
      <c r="ET147" s="190"/>
      <c r="EU147" s="190"/>
      <c r="EV147" s="190"/>
      <c r="EW147" s="190"/>
      <c r="EX147" s="190"/>
      <c r="EY147" s="190"/>
      <c r="EZ147" s="190"/>
      <c r="FA147" s="190"/>
      <c r="FB147" s="190"/>
      <c r="FC147" s="190"/>
      <c r="FD147" s="190"/>
      <c r="FE147" s="190"/>
      <c r="FF147" s="190"/>
      <c r="FG147" s="190"/>
      <c r="FH147" s="190"/>
      <c r="FI147" s="190"/>
      <c r="FJ147" s="190"/>
    </row>
    <row r="148" spans="1:166" ht="15" customHeight="1" x14ac:dyDescent="0.5">
      <c r="A148" s="198"/>
      <c r="B148" s="199"/>
      <c r="C148" s="201"/>
      <c r="D148" s="200"/>
      <c r="EN148" s="188"/>
      <c r="EO148" s="189"/>
      <c r="EP148" s="189"/>
      <c r="EQ148" s="190"/>
      <c r="ER148" s="190"/>
      <c r="ES148" s="190"/>
      <c r="ET148" s="190"/>
      <c r="EU148" s="190"/>
      <c r="EV148" s="190"/>
      <c r="EW148" s="190"/>
      <c r="EX148" s="190"/>
      <c r="EY148" s="190"/>
      <c r="EZ148" s="190"/>
      <c r="FA148" s="190"/>
      <c r="FB148" s="190"/>
      <c r="FC148" s="190"/>
      <c r="FD148" s="190"/>
      <c r="FE148" s="190"/>
      <c r="FF148" s="190"/>
      <c r="FG148" s="190"/>
      <c r="FH148" s="190"/>
      <c r="FI148" s="190"/>
      <c r="FJ148" s="190"/>
    </row>
    <row r="149" spans="1:166" ht="15" customHeight="1" x14ac:dyDescent="0.5">
      <c r="A149" s="198"/>
      <c r="B149" s="199"/>
      <c r="C149" s="201"/>
      <c r="D149" s="200"/>
      <c r="EN149" s="188"/>
      <c r="EO149" s="189"/>
      <c r="EP149" s="189"/>
      <c r="EQ149" s="190"/>
      <c r="ER149" s="190"/>
      <c r="ES149" s="190"/>
      <c r="ET149" s="190"/>
      <c r="EU149" s="190"/>
      <c r="EV149" s="190"/>
      <c r="EW149" s="190"/>
      <c r="EX149" s="190"/>
      <c r="EY149" s="190"/>
      <c r="EZ149" s="190"/>
      <c r="FA149" s="190"/>
      <c r="FB149" s="190"/>
      <c r="FC149" s="190"/>
      <c r="FD149" s="190"/>
      <c r="FE149" s="190"/>
      <c r="FF149" s="190"/>
      <c r="FG149" s="190"/>
      <c r="FH149" s="190"/>
      <c r="FI149" s="190"/>
      <c r="FJ149" s="190"/>
    </row>
    <row r="150" spans="1:166" ht="15" customHeight="1" x14ac:dyDescent="0.5">
      <c r="A150" s="198"/>
      <c r="B150" s="199"/>
      <c r="C150" s="201"/>
      <c r="D150" s="200"/>
      <c r="EN150" s="188"/>
      <c r="EO150" s="189"/>
      <c r="EP150" s="189"/>
      <c r="EQ150" s="190"/>
      <c r="ER150" s="190"/>
      <c r="ES150" s="190"/>
      <c r="ET150" s="190"/>
      <c r="EU150" s="190"/>
      <c r="EV150" s="190"/>
      <c r="EW150" s="190"/>
      <c r="EX150" s="190"/>
      <c r="EY150" s="190"/>
      <c r="EZ150" s="190"/>
      <c r="FA150" s="190"/>
      <c r="FB150" s="190"/>
      <c r="FC150" s="190"/>
      <c r="FD150" s="190"/>
      <c r="FE150" s="190"/>
      <c r="FF150" s="190"/>
      <c r="FG150" s="190"/>
      <c r="FH150" s="190"/>
      <c r="FI150" s="190"/>
      <c r="FJ150" s="190"/>
    </row>
    <row r="151" spans="1:166" ht="15" customHeight="1" x14ac:dyDescent="0.5">
      <c r="A151" s="198"/>
      <c r="B151" s="199"/>
      <c r="C151" s="201"/>
      <c r="D151" s="200"/>
      <c r="EN151" s="188"/>
      <c r="EO151" s="189"/>
      <c r="EP151" s="189"/>
      <c r="EQ151" s="190"/>
      <c r="ER151" s="190"/>
      <c r="ES151" s="190"/>
      <c r="ET151" s="190"/>
      <c r="EU151" s="190"/>
      <c r="EV151" s="190"/>
      <c r="EW151" s="190"/>
      <c r="EX151" s="190"/>
      <c r="EY151" s="190"/>
      <c r="EZ151" s="190"/>
      <c r="FA151" s="190"/>
      <c r="FB151" s="190"/>
      <c r="FC151" s="190"/>
      <c r="FD151" s="190"/>
      <c r="FE151" s="190"/>
      <c r="FF151" s="190"/>
      <c r="FG151" s="190"/>
      <c r="FH151" s="190"/>
      <c r="FI151" s="190"/>
      <c r="FJ151" s="190"/>
    </row>
    <row r="152" spans="1:166" ht="15" customHeight="1" x14ac:dyDescent="0.5">
      <c r="A152" s="198"/>
      <c r="B152" s="199"/>
      <c r="C152" s="201"/>
      <c r="D152" s="200"/>
      <c r="EN152" s="188"/>
      <c r="EO152" s="189"/>
      <c r="EP152" s="189"/>
      <c r="EQ152" s="190"/>
      <c r="ER152" s="190"/>
      <c r="ES152" s="190"/>
      <c r="ET152" s="190"/>
      <c r="EU152" s="190"/>
      <c r="EV152" s="190"/>
      <c r="EW152" s="190"/>
      <c r="EX152" s="190"/>
      <c r="EY152" s="190"/>
      <c r="EZ152" s="190"/>
      <c r="FA152" s="190"/>
      <c r="FB152" s="190"/>
      <c r="FC152" s="190"/>
      <c r="FD152" s="190"/>
      <c r="FE152" s="190"/>
      <c r="FF152" s="190"/>
      <c r="FG152" s="190"/>
      <c r="FH152" s="190"/>
      <c r="FI152" s="190"/>
      <c r="FJ152" s="190"/>
    </row>
    <row r="153" spans="1:166" ht="15" customHeight="1" x14ac:dyDescent="0.5">
      <c r="A153" s="198"/>
      <c r="B153" s="199"/>
      <c r="C153" s="201"/>
      <c r="D153" s="200"/>
      <c r="EN153" s="188"/>
      <c r="EO153" s="189"/>
      <c r="EP153" s="189"/>
      <c r="EQ153" s="190"/>
      <c r="ER153" s="190"/>
      <c r="ES153" s="190"/>
      <c r="ET153" s="190"/>
      <c r="EU153" s="190"/>
      <c r="EV153" s="190"/>
      <c r="EW153" s="190"/>
      <c r="EX153" s="190"/>
      <c r="EY153" s="190"/>
      <c r="EZ153" s="190"/>
      <c r="FA153" s="190"/>
      <c r="FB153" s="190"/>
      <c r="FC153" s="190"/>
      <c r="FD153" s="190"/>
      <c r="FE153" s="190"/>
      <c r="FF153" s="190"/>
      <c r="FG153" s="190"/>
      <c r="FH153" s="190"/>
      <c r="FI153" s="190"/>
      <c r="FJ153" s="190"/>
    </row>
    <row r="154" spans="1:166" ht="15" customHeight="1" x14ac:dyDescent="0.5">
      <c r="A154" s="198"/>
      <c r="B154" s="199"/>
      <c r="C154" s="201"/>
      <c r="D154" s="200"/>
      <c r="EN154" s="188"/>
      <c r="EO154" s="189"/>
      <c r="EP154" s="189"/>
      <c r="EQ154" s="190"/>
      <c r="ER154" s="190"/>
      <c r="ES154" s="190"/>
      <c r="ET154" s="190"/>
      <c r="EU154" s="190"/>
      <c r="EV154" s="190"/>
      <c r="EW154" s="190"/>
      <c r="EX154" s="190"/>
      <c r="EY154" s="190"/>
      <c r="EZ154" s="190"/>
      <c r="FA154" s="190"/>
      <c r="FB154" s="190"/>
      <c r="FC154" s="190"/>
      <c r="FD154" s="190"/>
      <c r="FE154" s="190"/>
      <c r="FF154" s="190"/>
      <c r="FG154" s="190"/>
      <c r="FH154" s="190"/>
      <c r="FI154" s="190"/>
      <c r="FJ154" s="190"/>
    </row>
    <row r="155" spans="1:166" ht="15" customHeight="1" x14ac:dyDescent="0.5">
      <c r="A155" s="198"/>
      <c r="B155" s="199"/>
      <c r="C155" s="201"/>
      <c r="D155" s="200"/>
      <c r="EN155" s="188"/>
      <c r="EO155" s="189"/>
      <c r="EP155" s="189"/>
      <c r="EQ155" s="190"/>
      <c r="ER155" s="190"/>
      <c r="ES155" s="190"/>
      <c r="ET155" s="190"/>
      <c r="EU155" s="190"/>
      <c r="EV155" s="190"/>
      <c r="EW155" s="190"/>
      <c r="EX155" s="190"/>
      <c r="EY155" s="190"/>
      <c r="EZ155" s="190"/>
      <c r="FA155" s="190"/>
      <c r="FB155" s="190"/>
      <c r="FC155" s="190"/>
      <c r="FD155" s="190"/>
      <c r="FE155" s="190"/>
      <c r="FF155" s="190"/>
      <c r="FG155" s="190"/>
      <c r="FH155" s="190"/>
      <c r="FI155" s="190"/>
      <c r="FJ155" s="190"/>
    </row>
    <row r="156" spans="1:166" ht="15" customHeight="1" x14ac:dyDescent="0.5">
      <c r="A156" s="198"/>
      <c r="B156" s="199"/>
      <c r="C156" s="201"/>
      <c r="D156" s="200"/>
      <c r="EN156" s="188"/>
      <c r="EO156" s="189"/>
      <c r="EP156" s="189"/>
      <c r="EQ156" s="190"/>
      <c r="ER156" s="190"/>
      <c r="ES156" s="190"/>
      <c r="ET156" s="190"/>
      <c r="EU156" s="190"/>
      <c r="EV156" s="190"/>
      <c r="EW156" s="190"/>
      <c r="EX156" s="190"/>
      <c r="EY156" s="190"/>
      <c r="EZ156" s="190"/>
      <c r="FA156" s="190"/>
      <c r="FB156" s="190"/>
      <c r="FC156" s="190"/>
      <c r="FD156" s="190"/>
      <c r="FE156" s="190"/>
      <c r="FF156" s="190"/>
      <c r="FG156" s="190"/>
      <c r="FH156" s="190"/>
      <c r="FI156" s="190"/>
      <c r="FJ156" s="190"/>
    </row>
    <row r="157" spans="1:166" ht="15" customHeight="1" x14ac:dyDescent="0.5">
      <c r="A157" s="198"/>
      <c r="B157" s="199"/>
      <c r="C157" s="201"/>
      <c r="D157" s="200"/>
      <c r="EN157" s="188"/>
      <c r="EO157" s="189"/>
      <c r="EP157" s="189"/>
      <c r="EQ157" s="190"/>
      <c r="ER157" s="190"/>
      <c r="ES157" s="190"/>
      <c r="ET157" s="190"/>
      <c r="EU157" s="190"/>
      <c r="EV157" s="190"/>
      <c r="EW157" s="190"/>
      <c r="EX157" s="190"/>
      <c r="EY157" s="190"/>
      <c r="EZ157" s="190"/>
      <c r="FA157" s="190"/>
      <c r="FB157" s="190"/>
      <c r="FC157" s="190"/>
      <c r="FD157" s="190"/>
      <c r="FE157" s="190"/>
      <c r="FF157" s="190"/>
      <c r="FG157" s="190"/>
      <c r="FH157" s="190"/>
      <c r="FI157" s="190"/>
      <c r="FJ157" s="190"/>
    </row>
    <row r="158" spans="1:166" ht="15" customHeight="1" x14ac:dyDescent="0.5">
      <c r="A158" s="198"/>
      <c r="B158" s="199"/>
      <c r="C158" s="201"/>
      <c r="D158" s="200"/>
      <c r="EN158" s="188"/>
      <c r="EO158" s="189"/>
      <c r="EP158" s="189"/>
      <c r="EQ158" s="190"/>
      <c r="ER158" s="190"/>
      <c r="ES158" s="190"/>
      <c r="ET158" s="190"/>
      <c r="EU158" s="190"/>
      <c r="EV158" s="190"/>
      <c r="EW158" s="190"/>
      <c r="EX158" s="190"/>
      <c r="EY158" s="190"/>
      <c r="EZ158" s="190"/>
      <c r="FA158" s="190"/>
      <c r="FB158" s="190"/>
      <c r="FC158" s="190"/>
      <c r="FD158" s="190"/>
      <c r="FE158" s="190"/>
      <c r="FF158" s="190"/>
      <c r="FG158" s="190"/>
      <c r="FH158" s="190"/>
      <c r="FI158" s="190"/>
      <c r="FJ158" s="190"/>
    </row>
    <row r="159" spans="1:166" ht="15" customHeight="1" x14ac:dyDescent="0.5">
      <c r="A159" s="198"/>
      <c r="B159" s="199"/>
      <c r="C159" s="201"/>
      <c r="D159" s="200"/>
      <c r="EN159" s="188"/>
      <c r="EO159" s="189"/>
      <c r="EP159" s="189"/>
      <c r="EQ159" s="190"/>
      <c r="ER159" s="190"/>
      <c r="ES159" s="190"/>
      <c r="ET159" s="190"/>
      <c r="EU159" s="190"/>
      <c r="EV159" s="190"/>
      <c r="EW159" s="190"/>
      <c r="EX159" s="190"/>
      <c r="EY159" s="190"/>
      <c r="EZ159" s="190"/>
      <c r="FA159" s="190"/>
      <c r="FB159" s="190"/>
      <c r="FC159" s="190"/>
      <c r="FD159" s="190"/>
      <c r="FE159" s="190"/>
      <c r="FF159" s="190"/>
      <c r="FG159" s="190"/>
      <c r="FH159" s="190"/>
      <c r="FI159" s="190"/>
      <c r="FJ159" s="190"/>
    </row>
    <row r="160" spans="1:166" ht="15" customHeight="1" x14ac:dyDescent="0.5">
      <c r="A160" s="198"/>
      <c r="B160" s="199"/>
      <c r="C160" s="201"/>
      <c r="D160" s="200"/>
      <c r="EN160" s="188"/>
      <c r="EO160" s="189"/>
      <c r="EP160" s="189"/>
      <c r="EQ160" s="190"/>
      <c r="ER160" s="190"/>
      <c r="ES160" s="190"/>
      <c r="ET160" s="190"/>
      <c r="EU160" s="190"/>
      <c r="EV160" s="190"/>
      <c r="EW160" s="190"/>
      <c r="EX160" s="190"/>
      <c r="EY160" s="190"/>
      <c r="EZ160" s="190"/>
      <c r="FA160" s="190"/>
      <c r="FB160" s="190"/>
      <c r="FC160" s="190"/>
      <c r="FD160" s="190"/>
      <c r="FE160" s="190"/>
      <c r="FF160" s="190"/>
      <c r="FG160" s="190"/>
      <c r="FH160" s="190"/>
      <c r="FI160" s="190"/>
      <c r="FJ160" s="190"/>
    </row>
    <row r="161" spans="1:166" ht="15" customHeight="1" x14ac:dyDescent="0.5">
      <c r="A161" s="198"/>
      <c r="B161" s="199"/>
      <c r="C161" s="201"/>
      <c r="D161" s="200"/>
      <c r="EN161" s="188"/>
      <c r="EO161" s="189"/>
      <c r="EP161" s="189"/>
      <c r="EQ161" s="190"/>
      <c r="ER161" s="190"/>
      <c r="ES161" s="190"/>
      <c r="ET161" s="190"/>
      <c r="EU161" s="190"/>
      <c r="EV161" s="190"/>
      <c r="EW161" s="190"/>
      <c r="EX161" s="190"/>
      <c r="EY161" s="190"/>
      <c r="EZ161" s="190"/>
      <c r="FA161" s="190"/>
      <c r="FB161" s="190"/>
      <c r="FC161" s="190"/>
      <c r="FD161" s="190"/>
      <c r="FE161" s="190"/>
      <c r="FF161" s="190"/>
      <c r="FG161" s="190"/>
      <c r="FH161" s="190"/>
      <c r="FI161" s="190"/>
      <c r="FJ161" s="190"/>
    </row>
    <row r="162" spans="1:166" ht="15" customHeight="1" x14ac:dyDescent="0.5">
      <c r="A162" s="198"/>
      <c r="B162" s="199"/>
      <c r="C162" s="201"/>
      <c r="D162" s="200"/>
      <c r="EN162" s="188"/>
      <c r="EO162" s="189"/>
      <c r="EP162" s="189"/>
      <c r="EQ162" s="190"/>
      <c r="ER162" s="190"/>
      <c r="ES162" s="190"/>
      <c r="ET162" s="190"/>
      <c r="EU162" s="190"/>
      <c r="EV162" s="190"/>
      <c r="EW162" s="190"/>
      <c r="EX162" s="190"/>
      <c r="EY162" s="190"/>
      <c r="EZ162" s="190"/>
      <c r="FA162" s="190"/>
      <c r="FB162" s="190"/>
      <c r="FC162" s="190"/>
      <c r="FD162" s="190"/>
      <c r="FE162" s="190"/>
      <c r="FF162" s="190"/>
      <c r="FG162" s="190"/>
      <c r="FH162" s="190"/>
      <c r="FI162" s="190"/>
      <c r="FJ162" s="190"/>
    </row>
    <row r="163" spans="1:166" ht="15" customHeight="1" x14ac:dyDescent="0.5">
      <c r="A163" s="198"/>
      <c r="B163" s="199"/>
      <c r="C163" s="201"/>
      <c r="D163" s="200"/>
      <c r="EN163" s="188"/>
      <c r="EO163" s="189"/>
      <c r="EP163" s="189"/>
      <c r="EQ163" s="190"/>
      <c r="ER163" s="190"/>
      <c r="ES163" s="190"/>
      <c r="ET163" s="190"/>
      <c r="EU163" s="190"/>
      <c r="EV163" s="190"/>
      <c r="EW163" s="190"/>
      <c r="EX163" s="190"/>
      <c r="EY163" s="190"/>
      <c r="EZ163" s="190"/>
      <c r="FA163" s="190"/>
      <c r="FB163" s="190"/>
      <c r="FC163" s="190"/>
      <c r="FD163" s="190"/>
      <c r="FE163" s="190"/>
      <c r="FF163" s="190"/>
      <c r="FG163" s="190"/>
      <c r="FH163" s="190"/>
      <c r="FI163" s="190"/>
      <c r="FJ163" s="190"/>
    </row>
    <row r="164" spans="1:166" ht="15" customHeight="1" x14ac:dyDescent="0.5">
      <c r="A164" s="198"/>
      <c r="B164" s="199"/>
      <c r="C164" s="201"/>
      <c r="D164" s="200"/>
      <c r="EN164" s="188"/>
      <c r="EO164" s="189"/>
      <c r="EP164" s="189"/>
      <c r="EQ164" s="190"/>
      <c r="ER164" s="190"/>
      <c r="ES164" s="190"/>
      <c r="ET164" s="190"/>
      <c r="EU164" s="190"/>
      <c r="EV164" s="190"/>
      <c r="EW164" s="190"/>
      <c r="EX164" s="190"/>
      <c r="EY164" s="190"/>
      <c r="EZ164" s="190"/>
      <c r="FA164" s="190"/>
      <c r="FB164" s="190"/>
      <c r="FC164" s="190"/>
      <c r="FD164" s="190"/>
      <c r="FE164" s="190"/>
      <c r="FF164" s="190"/>
      <c r="FG164" s="190"/>
      <c r="FH164" s="190"/>
      <c r="FI164" s="190"/>
      <c r="FJ164" s="190"/>
    </row>
    <row r="165" spans="1:166" ht="15" customHeight="1" x14ac:dyDescent="0.5">
      <c r="A165" s="198"/>
      <c r="B165" s="199"/>
      <c r="C165" s="201"/>
      <c r="D165" s="200"/>
      <c r="EN165" s="188"/>
      <c r="EO165" s="189"/>
      <c r="EP165" s="189"/>
      <c r="EQ165" s="190"/>
      <c r="ER165" s="190"/>
      <c r="ES165" s="190"/>
      <c r="ET165" s="190"/>
      <c r="EU165" s="190"/>
      <c r="EV165" s="190"/>
      <c r="EW165" s="190"/>
      <c r="EX165" s="190"/>
      <c r="EY165" s="190"/>
      <c r="EZ165" s="190"/>
      <c r="FA165" s="190"/>
      <c r="FB165" s="190"/>
      <c r="FC165" s="190"/>
      <c r="FD165" s="190"/>
      <c r="FE165" s="190"/>
      <c r="FF165" s="190"/>
      <c r="FG165" s="190"/>
      <c r="FH165" s="190"/>
      <c r="FI165" s="190"/>
      <c r="FJ165" s="190"/>
    </row>
    <row r="166" spans="1:166" ht="15" customHeight="1" x14ac:dyDescent="0.5">
      <c r="A166" s="198"/>
      <c r="B166" s="199"/>
      <c r="C166" s="201"/>
      <c r="D166" s="200"/>
      <c r="EN166" s="188"/>
      <c r="EO166" s="189"/>
      <c r="EP166" s="189"/>
      <c r="EQ166" s="190"/>
      <c r="ER166" s="190"/>
      <c r="ES166" s="190"/>
      <c r="ET166" s="190"/>
      <c r="EU166" s="190"/>
      <c r="EV166" s="190"/>
      <c r="EW166" s="190"/>
      <c r="EX166" s="190"/>
      <c r="EY166" s="190"/>
      <c r="EZ166" s="190"/>
      <c r="FA166" s="190"/>
      <c r="FB166" s="190"/>
      <c r="FC166" s="190"/>
      <c r="FD166" s="190"/>
      <c r="FE166" s="190"/>
      <c r="FF166" s="190"/>
      <c r="FG166" s="190"/>
      <c r="FH166" s="190"/>
      <c r="FI166" s="190"/>
      <c r="FJ166" s="190"/>
    </row>
    <row r="167" spans="1:166" ht="15" customHeight="1" x14ac:dyDescent="0.5">
      <c r="A167" s="198"/>
      <c r="B167" s="199"/>
      <c r="C167" s="201"/>
      <c r="D167" s="200"/>
      <c r="EN167" s="188"/>
      <c r="EO167" s="189"/>
      <c r="EP167" s="189"/>
      <c r="EQ167" s="190"/>
      <c r="ER167" s="190"/>
      <c r="ES167" s="190"/>
      <c r="ET167" s="190"/>
      <c r="EU167" s="190"/>
      <c r="EV167" s="190"/>
      <c r="EW167" s="190"/>
      <c r="EX167" s="190"/>
      <c r="EY167" s="190"/>
      <c r="EZ167" s="190"/>
      <c r="FA167" s="190"/>
      <c r="FB167" s="190"/>
      <c r="FC167" s="190"/>
      <c r="FD167" s="190"/>
      <c r="FE167" s="190"/>
      <c r="FF167" s="190"/>
      <c r="FG167" s="190"/>
      <c r="FH167" s="190"/>
      <c r="FI167" s="190"/>
      <c r="FJ167" s="190"/>
    </row>
    <row r="168" spans="1:166" ht="15" customHeight="1" x14ac:dyDescent="0.5">
      <c r="A168" s="198"/>
      <c r="B168" s="199"/>
      <c r="C168" s="201"/>
      <c r="D168" s="200"/>
      <c r="EN168" s="188"/>
      <c r="EO168" s="189"/>
      <c r="EP168" s="189"/>
      <c r="EQ168" s="190"/>
      <c r="ER168" s="190"/>
      <c r="ES168" s="190"/>
      <c r="ET168" s="190"/>
      <c r="EU168" s="190"/>
      <c r="EV168" s="190"/>
      <c r="EW168" s="190"/>
      <c r="EX168" s="190"/>
      <c r="EY168" s="190"/>
      <c r="EZ168" s="190"/>
      <c r="FA168" s="190"/>
      <c r="FB168" s="190"/>
      <c r="FC168" s="190"/>
      <c r="FD168" s="190"/>
      <c r="FE168" s="190"/>
      <c r="FF168" s="190"/>
      <c r="FG168" s="190"/>
      <c r="FH168" s="190"/>
      <c r="FI168" s="190"/>
      <c r="FJ168" s="190"/>
    </row>
    <row r="169" spans="1:166" ht="15" customHeight="1" x14ac:dyDescent="0.5">
      <c r="A169" s="198"/>
      <c r="B169" s="199"/>
      <c r="C169" s="201"/>
      <c r="D169" s="200"/>
      <c r="EN169" s="188"/>
      <c r="EO169" s="189"/>
      <c r="EP169" s="189"/>
      <c r="EQ169" s="190"/>
      <c r="ER169" s="190"/>
      <c r="ES169" s="190"/>
      <c r="ET169" s="190"/>
      <c r="EU169" s="190"/>
      <c r="EV169" s="190"/>
      <c r="EW169" s="190"/>
      <c r="EX169" s="190"/>
      <c r="EY169" s="190"/>
      <c r="EZ169" s="190"/>
      <c r="FA169" s="190"/>
      <c r="FB169" s="190"/>
      <c r="FC169" s="190"/>
      <c r="FD169" s="190"/>
      <c r="FE169" s="190"/>
      <c r="FF169" s="190"/>
      <c r="FG169" s="190"/>
      <c r="FH169" s="190"/>
      <c r="FI169" s="190"/>
      <c r="FJ169" s="190"/>
    </row>
    <row r="170" spans="1:166" ht="15" customHeight="1" x14ac:dyDescent="0.5">
      <c r="A170" s="198"/>
      <c r="B170" s="199"/>
      <c r="C170" s="201"/>
      <c r="D170" s="200"/>
      <c r="EN170" s="188"/>
      <c r="EO170" s="189"/>
      <c r="EP170" s="189"/>
      <c r="EQ170" s="190"/>
      <c r="ER170" s="190"/>
      <c r="ES170" s="190"/>
      <c r="ET170" s="190"/>
      <c r="EU170" s="190"/>
      <c r="EV170" s="190"/>
      <c r="EW170" s="190"/>
      <c r="EX170" s="190"/>
      <c r="EY170" s="190"/>
      <c r="EZ170" s="190"/>
      <c r="FA170" s="190"/>
      <c r="FB170" s="190"/>
      <c r="FC170" s="190"/>
      <c r="FD170" s="190"/>
      <c r="FE170" s="190"/>
      <c r="FF170" s="190"/>
      <c r="FG170" s="190"/>
      <c r="FH170" s="190"/>
      <c r="FI170" s="190"/>
      <c r="FJ170" s="190"/>
    </row>
    <row r="171" spans="1:166" ht="15" customHeight="1" x14ac:dyDescent="0.5">
      <c r="A171" s="198"/>
      <c r="B171" s="199"/>
      <c r="C171" s="201"/>
      <c r="D171" s="200"/>
      <c r="EN171" s="188"/>
      <c r="EO171" s="189"/>
      <c r="EP171" s="189"/>
      <c r="EQ171" s="190"/>
      <c r="ER171" s="190"/>
      <c r="ES171" s="190"/>
      <c r="ET171" s="190"/>
      <c r="EU171" s="190"/>
      <c r="EV171" s="190"/>
      <c r="EW171" s="190"/>
      <c r="EX171" s="190"/>
      <c r="EY171" s="190"/>
      <c r="EZ171" s="190"/>
      <c r="FA171" s="190"/>
      <c r="FB171" s="190"/>
      <c r="FC171" s="190"/>
      <c r="FD171" s="190"/>
      <c r="FE171" s="190"/>
      <c r="FF171" s="190"/>
      <c r="FG171" s="190"/>
      <c r="FH171" s="190"/>
      <c r="FI171" s="190"/>
      <c r="FJ171" s="190"/>
    </row>
    <row r="172" spans="1:166" ht="15" customHeight="1" x14ac:dyDescent="0.5">
      <c r="A172" s="198"/>
      <c r="B172" s="199"/>
      <c r="C172" s="201"/>
      <c r="D172" s="200"/>
      <c r="EN172" s="188"/>
      <c r="EO172" s="189"/>
      <c r="EP172" s="189"/>
      <c r="EQ172" s="190"/>
      <c r="ER172" s="190"/>
      <c r="ES172" s="190"/>
      <c r="ET172" s="190"/>
      <c r="EU172" s="190"/>
      <c r="EV172" s="190"/>
      <c r="EW172" s="190"/>
      <c r="EX172" s="190"/>
      <c r="EY172" s="190"/>
      <c r="EZ172" s="190"/>
      <c r="FA172" s="190"/>
      <c r="FB172" s="190"/>
      <c r="FC172" s="190"/>
      <c r="FD172" s="190"/>
      <c r="FE172" s="190"/>
      <c r="FF172" s="190"/>
      <c r="FG172" s="190"/>
      <c r="FH172" s="190"/>
      <c r="FI172" s="190"/>
      <c r="FJ172" s="190"/>
    </row>
    <row r="173" spans="1:166" ht="15" customHeight="1" x14ac:dyDescent="0.5">
      <c r="A173" s="198"/>
      <c r="B173" s="199"/>
      <c r="C173" s="201"/>
      <c r="D173" s="200"/>
      <c r="EN173" s="188"/>
      <c r="EO173" s="189"/>
      <c r="EP173" s="189"/>
      <c r="EQ173" s="190"/>
      <c r="ER173" s="190"/>
      <c r="ES173" s="190"/>
      <c r="ET173" s="190"/>
      <c r="EU173" s="190"/>
      <c r="EV173" s="190"/>
      <c r="EW173" s="190"/>
      <c r="EX173" s="190"/>
      <c r="EY173" s="190"/>
      <c r="EZ173" s="190"/>
      <c r="FA173" s="190"/>
      <c r="FB173" s="190"/>
      <c r="FC173" s="190"/>
      <c r="FD173" s="190"/>
      <c r="FE173" s="190"/>
      <c r="FF173" s="190"/>
      <c r="FG173" s="190"/>
      <c r="FH173" s="190"/>
      <c r="FI173" s="190"/>
      <c r="FJ173" s="190"/>
    </row>
    <row r="174" spans="1:166" ht="15" customHeight="1" x14ac:dyDescent="0.5">
      <c r="A174" s="198"/>
      <c r="B174" s="199"/>
      <c r="C174" s="201"/>
      <c r="D174" s="200"/>
      <c r="EN174" s="188"/>
      <c r="EO174" s="189"/>
      <c r="EP174" s="189"/>
      <c r="EQ174" s="190"/>
      <c r="ER174" s="190"/>
      <c r="ES174" s="190"/>
      <c r="ET174" s="190"/>
      <c r="EU174" s="190"/>
      <c r="EV174" s="190"/>
      <c r="EW174" s="190"/>
      <c r="EX174" s="190"/>
      <c r="EY174" s="190"/>
      <c r="EZ174" s="190"/>
      <c r="FA174" s="190"/>
      <c r="FB174" s="190"/>
      <c r="FC174" s="190"/>
      <c r="FD174" s="190"/>
      <c r="FE174" s="190"/>
      <c r="FF174" s="190"/>
      <c r="FG174" s="190"/>
      <c r="FH174" s="190"/>
      <c r="FI174" s="190"/>
      <c r="FJ174" s="190"/>
    </row>
    <row r="175" spans="1:166" ht="15" customHeight="1" x14ac:dyDescent="0.5">
      <c r="A175" s="198"/>
      <c r="B175" s="199"/>
      <c r="C175" s="201"/>
      <c r="D175" s="200"/>
      <c r="EN175" s="188"/>
      <c r="EO175" s="189"/>
      <c r="EP175" s="189"/>
      <c r="EQ175" s="190"/>
      <c r="ER175" s="190"/>
      <c r="ES175" s="190"/>
      <c r="ET175" s="190"/>
      <c r="EU175" s="190"/>
      <c r="EV175" s="190"/>
      <c r="EW175" s="190"/>
      <c r="EX175" s="190"/>
      <c r="EY175" s="190"/>
      <c r="EZ175" s="190"/>
      <c r="FA175" s="190"/>
      <c r="FB175" s="190"/>
      <c r="FC175" s="190"/>
      <c r="FD175" s="190"/>
      <c r="FE175" s="190"/>
      <c r="FF175" s="190"/>
      <c r="FG175" s="190"/>
      <c r="FH175" s="190"/>
      <c r="FI175" s="190"/>
      <c r="FJ175" s="190"/>
    </row>
    <row r="176" spans="1:166" ht="15" customHeight="1" x14ac:dyDescent="0.5">
      <c r="A176" s="198"/>
      <c r="B176" s="199"/>
      <c r="C176" s="201"/>
      <c r="D176" s="200"/>
      <c r="EN176" s="188"/>
      <c r="EO176" s="189"/>
      <c r="EP176" s="189"/>
      <c r="EQ176" s="190"/>
      <c r="ER176" s="190"/>
      <c r="ES176" s="190"/>
      <c r="ET176" s="190"/>
      <c r="EU176" s="190"/>
      <c r="EV176" s="190"/>
      <c r="EW176" s="190"/>
      <c r="EX176" s="190"/>
      <c r="EY176" s="190"/>
      <c r="EZ176" s="190"/>
      <c r="FA176" s="190"/>
      <c r="FB176" s="190"/>
      <c r="FC176" s="190"/>
      <c r="FD176" s="190"/>
      <c r="FE176" s="190"/>
      <c r="FF176" s="190"/>
      <c r="FG176" s="190"/>
      <c r="FH176" s="190"/>
      <c r="FI176" s="190"/>
      <c r="FJ176" s="190"/>
    </row>
    <row r="177" spans="1:166" ht="15" customHeight="1" x14ac:dyDescent="0.5">
      <c r="A177" s="198"/>
      <c r="B177" s="199"/>
      <c r="C177" s="201"/>
      <c r="D177" s="200"/>
      <c r="EN177" s="188"/>
      <c r="EO177" s="189"/>
      <c r="EP177" s="189"/>
      <c r="EQ177" s="190"/>
      <c r="ER177" s="190"/>
      <c r="ES177" s="190"/>
      <c r="ET177" s="190"/>
      <c r="EU177" s="190"/>
      <c r="EV177" s="190"/>
      <c r="EW177" s="190"/>
      <c r="EX177" s="190"/>
      <c r="EY177" s="190"/>
      <c r="EZ177" s="190"/>
      <c r="FA177" s="190"/>
      <c r="FB177" s="190"/>
      <c r="FC177" s="190"/>
      <c r="FD177" s="190"/>
      <c r="FE177" s="190"/>
      <c r="FF177" s="190"/>
      <c r="FG177" s="190"/>
      <c r="FH177" s="190"/>
      <c r="FI177" s="190"/>
      <c r="FJ177" s="190"/>
    </row>
    <row r="178" spans="1:166" ht="15" customHeight="1" x14ac:dyDescent="0.5">
      <c r="A178" s="198"/>
      <c r="B178" s="199"/>
      <c r="C178" s="201"/>
      <c r="D178" s="200"/>
      <c r="EN178" s="188"/>
      <c r="EO178" s="189"/>
      <c r="EP178" s="189"/>
      <c r="EQ178" s="190"/>
      <c r="ER178" s="190"/>
      <c r="ES178" s="190"/>
      <c r="ET178" s="190"/>
      <c r="EU178" s="190"/>
      <c r="EV178" s="190"/>
      <c r="EW178" s="190"/>
      <c r="EX178" s="190"/>
      <c r="EY178" s="190"/>
      <c r="EZ178" s="190"/>
      <c r="FA178" s="190"/>
      <c r="FB178" s="190"/>
      <c r="FC178" s="190"/>
      <c r="FD178" s="190"/>
      <c r="FE178" s="190"/>
      <c r="FF178" s="190"/>
      <c r="FG178" s="190"/>
      <c r="FH178" s="190"/>
      <c r="FI178" s="190"/>
      <c r="FJ178" s="190"/>
    </row>
    <row r="179" spans="1:166" ht="15" customHeight="1" x14ac:dyDescent="0.5">
      <c r="A179" s="198"/>
      <c r="B179" s="199"/>
      <c r="C179" s="201"/>
      <c r="D179" s="200"/>
      <c r="EN179" s="188"/>
      <c r="EO179" s="189"/>
      <c r="EP179" s="189"/>
      <c r="EQ179" s="190"/>
      <c r="ER179" s="190"/>
      <c r="ES179" s="190"/>
      <c r="ET179" s="190"/>
      <c r="EU179" s="190"/>
      <c r="EV179" s="190"/>
      <c r="EW179" s="190"/>
      <c r="EX179" s="190"/>
      <c r="EY179" s="190"/>
      <c r="EZ179" s="190"/>
      <c r="FA179" s="190"/>
      <c r="FB179" s="190"/>
      <c r="FC179" s="190"/>
      <c r="FD179" s="190"/>
      <c r="FE179" s="190"/>
      <c r="FF179" s="190"/>
      <c r="FG179" s="190"/>
      <c r="FH179" s="190"/>
      <c r="FI179" s="190"/>
      <c r="FJ179" s="190"/>
    </row>
    <row r="180" spans="1:166" ht="15" customHeight="1" x14ac:dyDescent="0.5">
      <c r="A180" s="198"/>
      <c r="B180" s="199"/>
      <c r="C180" s="201"/>
      <c r="D180" s="200"/>
      <c r="EN180" s="188"/>
      <c r="EO180" s="189"/>
      <c r="EP180" s="189"/>
      <c r="EQ180" s="190"/>
      <c r="ER180" s="190"/>
      <c r="ES180" s="190"/>
      <c r="ET180" s="190"/>
      <c r="EU180" s="190"/>
      <c r="EV180" s="190"/>
      <c r="EW180" s="190"/>
      <c r="EX180" s="190"/>
      <c r="EY180" s="190"/>
      <c r="EZ180" s="190"/>
      <c r="FA180" s="190"/>
      <c r="FB180" s="190"/>
      <c r="FC180" s="190"/>
      <c r="FD180" s="190"/>
      <c r="FE180" s="190"/>
      <c r="FF180" s="190"/>
      <c r="FG180" s="190"/>
      <c r="FH180" s="190"/>
      <c r="FI180" s="190"/>
      <c r="FJ180" s="190"/>
    </row>
    <row r="181" spans="1:166" ht="15" customHeight="1" x14ac:dyDescent="0.5">
      <c r="A181" s="198"/>
      <c r="B181" s="199"/>
      <c r="C181" s="201"/>
      <c r="D181" s="200"/>
      <c r="EN181" s="188"/>
      <c r="EO181" s="189"/>
      <c r="EP181" s="189"/>
      <c r="EQ181" s="190"/>
      <c r="ER181" s="190"/>
      <c r="ES181" s="190"/>
      <c r="ET181" s="190"/>
      <c r="EU181" s="190"/>
      <c r="EV181" s="190"/>
      <c r="EW181" s="190"/>
      <c r="EX181" s="190"/>
      <c r="EY181" s="190"/>
      <c r="EZ181" s="190"/>
      <c r="FA181" s="190"/>
      <c r="FB181" s="190"/>
      <c r="FC181" s="190"/>
      <c r="FD181" s="190"/>
      <c r="FE181" s="190"/>
      <c r="FF181" s="190"/>
      <c r="FG181" s="190"/>
      <c r="FH181" s="190"/>
      <c r="FI181" s="190"/>
      <c r="FJ181" s="190"/>
    </row>
    <row r="182" spans="1:166" ht="15" customHeight="1" x14ac:dyDescent="0.5">
      <c r="A182" s="198"/>
      <c r="B182" s="199"/>
      <c r="C182" s="201"/>
      <c r="D182" s="200"/>
      <c r="EN182" s="188"/>
      <c r="EO182" s="189"/>
      <c r="EP182" s="189"/>
      <c r="EQ182" s="190"/>
      <c r="ER182" s="190"/>
      <c r="ES182" s="190"/>
      <c r="ET182" s="190"/>
      <c r="EU182" s="190"/>
      <c r="EV182" s="190"/>
      <c r="EW182" s="190"/>
      <c r="EX182" s="190"/>
      <c r="EY182" s="190"/>
      <c r="EZ182" s="190"/>
      <c r="FA182" s="190"/>
      <c r="FB182" s="190"/>
      <c r="FC182" s="190"/>
      <c r="FD182" s="190"/>
      <c r="FE182" s="190"/>
      <c r="FF182" s="190"/>
      <c r="FG182" s="190"/>
      <c r="FH182" s="190"/>
      <c r="FI182" s="190"/>
      <c r="FJ182" s="190"/>
    </row>
    <row r="183" spans="1:166" ht="15" customHeight="1" x14ac:dyDescent="0.5">
      <c r="A183" s="198"/>
      <c r="B183" s="199"/>
      <c r="C183" s="201"/>
      <c r="D183" s="200"/>
      <c r="EN183" s="188"/>
      <c r="EO183" s="189"/>
      <c r="EP183" s="189"/>
      <c r="EQ183" s="190"/>
      <c r="ER183" s="190"/>
      <c r="ES183" s="190"/>
      <c r="ET183" s="190"/>
      <c r="EU183" s="190"/>
      <c r="EV183" s="190"/>
      <c r="EW183" s="190"/>
      <c r="EX183" s="190"/>
      <c r="EY183" s="190"/>
      <c r="EZ183" s="190"/>
      <c r="FA183" s="190"/>
      <c r="FB183" s="190"/>
      <c r="FC183" s="190"/>
      <c r="FD183" s="190"/>
      <c r="FE183" s="190"/>
      <c r="FF183" s="190"/>
      <c r="FG183" s="190"/>
      <c r="FH183" s="190"/>
      <c r="FI183" s="190"/>
      <c r="FJ183" s="190"/>
    </row>
    <row r="184" spans="1:166" ht="15" customHeight="1" x14ac:dyDescent="0.5">
      <c r="A184" s="198"/>
      <c r="B184" s="199"/>
      <c r="C184" s="201"/>
      <c r="D184" s="200"/>
      <c r="EN184" s="188"/>
      <c r="EO184" s="189"/>
      <c r="EP184" s="189"/>
      <c r="EQ184" s="190"/>
      <c r="ER184" s="190"/>
      <c r="ES184" s="190"/>
      <c r="ET184" s="190"/>
      <c r="EU184" s="190"/>
      <c r="EV184" s="190"/>
      <c r="EW184" s="190"/>
      <c r="EX184" s="190"/>
      <c r="EY184" s="190"/>
      <c r="EZ184" s="190"/>
      <c r="FA184" s="190"/>
      <c r="FB184" s="190"/>
      <c r="FC184" s="190"/>
      <c r="FD184" s="190"/>
      <c r="FE184" s="190"/>
      <c r="FF184" s="190"/>
      <c r="FG184" s="190"/>
      <c r="FH184" s="190"/>
      <c r="FI184" s="190"/>
      <c r="FJ184" s="190"/>
    </row>
    <row r="185" spans="1:166" ht="15" customHeight="1" x14ac:dyDescent="0.5">
      <c r="A185" s="198"/>
      <c r="B185" s="199"/>
      <c r="C185" s="201"/>
      <c r="D185" s="200"/>
      <c r="EN185" s="188"/>
      <c r="EO185" s="189"/>
      <c r="EP185" s="189"/>
      <c r="EQ185" s="190"/>
      <c r="ER185" s="190"/>
      <c r="ES185" s="190"/>
      <c r="ET185" s="190"/>
      <c r="EU185" s="190"/>
      <c r="EV185" s="190"/>
      <c r="EW185" s="190"/>
      <c r="EX185" s="190"/>
      <c r="EY185" s="190"/>
      <c r="EZ185" s="190"/>
      <c r="FA185" s="190"/>
      <c r="FB185" s="190"/>
      <c r="FC185" s="190"/>
      <c r="FD185" s="190"/>
      <c r="FE185" s="190"/>
      <c r="FF185" s="190"/>
      <c r="FG185" s="190"/>
      <c r="FH185" s="190"/>
      <c r="FI185" s="190"/>
      <c r="FJ185" s="190"/>
    </row>
    <row r="186" spans="1:166" ht="15" customHeight="1" x14ac:dyDescent="0.5">
      <c r="A186" s="198"/>
      <c r="B186" s="199"/>
      <c r="C186" s="201"/>
      <c r="D186" s="200"/>
      <c r="EN186" s="188"/>
      <c r="EO186" s="189"/>
      <c r="EP186" s="189"/>
      <c r="EQ186" s="190"/>
      <c r="ER186" s="190"/>
      <c r="ES186" s="190"/>
      <c r="ET186" s="190"/>
      <c r="EU186" s="190"/>
      <c r="EV186" s="190"/>
      <c r="EW186" s="190"/>
      <c r="EX186" s="190"/>
      <c r="EY186" s="190"/>
      <c r="EZ186" s="190"/>
      <c r="FA186" s="190"/>
      <c r="FB186" s="190"/>
      <c r="FC186" s="190"/>
      <c r="FD186" s="190"/>
      <c r="FE186" s="190"/>
      <c r="FF186" s="190"/>
      <c r="FG186" s="190"/>
      <c r="FH186" s="190"/>
      <c r="FI186" s="190"/>
      <c r="FJ186" s="190"/>
    </row>
    <row r="187" spans="1:166" ht="15" customHeight="1" x14ac:dyDescent="0.5">
      <c r="A187" s="198"/>
      <c r="B187" s="199"/>
      <c r="C187" s="201"/>
      <c r="D187" s="200"/>
      <c r="EN187" s="188"/>
      <c r="EO187" s="189"/>
      <c r="EP187" s="189"/>
      <c r="EQ187" s="190"/>
      <c r="ER187" s="190"/>
      <c r="ES187" s="190"/>
      <c r="ET187" s="190"/>
      <c r="EU187" s="190"/>
      <c r="EV187" s="190"/>
      <c r="EW187" s="190"/>
      <c r="EX187" s="190"/>
      <c r="EY187" s="190"/>
      <c r="EZ187" s="190"/>
      <c r="FA187" s="190"/>
      <c r="FB187" s="190"/>
      <c r="FC187" s="190"/>
      <c r="FD187" s="190"/>
      <c r="FE187" s="190"/>
      <c r="FF187" s="190"/>
      <c r="FG187" s="190"/>
      <c r="FH187" s="190"/>
      <c r="FI187" s="190"/>
      <c r="FJ187" s="190"/>
    </row>
    <row r="188" spans="1:166" ht="15" customHeight="1" x14ac:dyDescent="0.5">
      <c r="A188" s="198"/>
      <c r="B188" s="199"/>
      <c r="C188" s="201"/>
      <c r="D188" s="200"/>
      <c r="EN188" s="188"/>
      <c r="EO188" s="189"/>
      <c r="EP188" s="189"/>
      <c r="EQ188" s="190"/>
      <c r="ER188" s="190"/>
      <c r="ES188" s="190"/>
      <c r="ET188" s="190"/>
      <c r="EU188" s="190"/>
      <c r="EV188" s="190"/>
      <c r="EW188" s="190"/>
      <c r="EX188" s="190"/>
      <c r="EY188" s="190"/>
      <c r="EZ188" s="190"/>
      <c r="FA188" s="190"/>
      <c r="FB188" s="190"/>
      <c r="FC188" s="190"/>
      <c r="FD188" s="190"/>
      <c r="FE188" s="190"/>
      <c r="FF188" s="190"/>
      <c r="FG188" s="190"/>
      <c r="FH188" s="190"/>
      <c r="FI188" s="190"/>
      <c r="FJ188" s="190"/>
    </row>
    <row r="189" spans="1:166" ht="15" customHeight="1" x14ac:dyDescent="0.5">
      <c r="A189" s="198"/>
      <c r="B189" s="199"/>
      <c r="C189" s="201"/>
      <c r="D189" s="200"/>
      <c r="EN189" s="188"/>
      <c r="EO189" s="189"/>
      <c r="EP189" s="189"/>
      <c r="EQ189" s="190"/>
      <c r="ER189" s="190"/>
      <c r="ES189" s="190"/>
      <c r="ET189" s="190"/>
      <c r="EU189" s="190"/>
      <c r="EV189" s="190"/>
      <c r="EW189" s="190"/>
      <c r="EX189" s="190"/>
      <c r="EY189" s="190"/>
      <c r="EZ189" s="190"/>
      <c r="FA189" s="190"/>
      <c r="FB189" s="190"/>
      <c r="FC189" s="190"/>
      <c r="FD189" s="190"/>
      <c r="FE189" s="190"/>
      <c r="FF189" s="190"/>
      <c r="FG189" s="190"/>
      <c r="FH189" s="190"/>
      <c r="FI189" s="190"/>
      <c r="FJ189" s="190"/>
    </row>
    <row r="190" spans="1:166" ht="15" customHeight="1" x14ac:dyDescent="0.5">
      <c r="A190" s="198"/>
      <c r="B190" s="199"/>
      <c r="C190" s="201"/>
      <c r="D190" s="200"/>
      <c r="EN190" s="188"/>
      <c r="EO190" s="189"/>
      <c r="EP190" s="189"/>
      <c r="EQ190" s="190"/>
      <c r="ER190" s="190"/>
      <c r="ES190" s="190"/>
      <c r="ET190" s="190"/>
      <c r="EU190" s="190"/>
      <c r="EV190" s="190"/>
      <c r="EW190" s="190"/>
      <c r="EX190" s="190"/>
      <c r="EY190" s="190"/>
      <c r="EZ190" s="190"/>
      <c r="FA190" s="190"/>
      <c r="FB190" s="190"/>
      <c r="FC190" s="190"/>
      <c r="FD190" s="190"/>
      <c r="FE190" s="190"/>
      <c r="FF190" s="190"/>
      <c r="FG190" s="190"/>
      <c r="FH190" s="190"/>
      <c r="FI190" s="190"/>
      <c r="FJ190" s="190"/>
    </row>
    <row r="191" spans="1:166" ht="15" customHeight="1" x14ac:dyDescent="0.5">
      <c r="A191" s="198"/>
      <c r="B191" s="199"/>
      <c r="C191" s="201"/>
      <c r="D191" s="200"/>
      <c r="EN191" s="188"/>
      <c r="EO191" s="189"/>
      <c r="EP191" s="189"/>
      <c r="EQ191" s="190"/>
      <c r="ER191" s="190"/>
      <c r="ES191" s="190"/>
      <c r="ET191" s="190"/>
      <c r="EU191" s="190"/>
      <c r="EV191" s="190"/>
      <c r="EW191" s="190"/>
      <c r="EX191" s="190"/>
      <c r="EY191" s="190"/>
      <c r="EZ191" s="190"/>
      <c r="FA191" s="190"/>
      <c r="FB191" s="190"/>
      <c r="FC191" s="190"/>
      <c r="FD191" s="190"/>
      <c r="FE191" s="190"/>
      <c r="FF191" s="190"/>
      <c r="FG191" s="190"/>
      <c r="FH191" s="190"/>
      <c r="FI191" s="190"/>
      <c r="FJ191" s="190"/>
    </row>
    <row r="192" spans="1:166" ht="15" customHeight="1" x14ac:dyDescent="0.5">
      <c r="A192" s="198"/>
      <c r="B192" s="199"/>
      <c r="C192" s="201"/>
      <c r="D192" s="200"/>
      <c r="EN192" s="188"/>
      <c r="EO192" s="189"/>
      <c r="EP192" s="189"/>
      <c r="EQ192" s="190"/>
      <c r="ER192" s="190"/>
      <c r="ES192" s="190"/>
      <c r="ET192" s="190"/>
      <c r="EU192" s="190"/>
      <c r="EV192" s="190"/>
      <c r="EW192" s="190"/>
      <c r="EX192" s="190"/>
      <c r="EY192" s="190"/>
      <c r="EZ192" s="190"/>
      <c r="FA192" s="190"/>
      <c r="FB192" s="190"/>
      <c r="FC192" s="190"/>
      <c r="FD192" s="190"/>
      <c r="FE192" s="190"/>
      <c r="FF192" s="190"/>
      <c r="FG192" s="190"/>
      <c r="FH192" s="190"/>
      <c r="FI192" s="190"/>
      <c r="FJ192" s="190"/>
    </row>
    <row r="193" spans="1:166" ht="15" customHeight="1" x14ac:dyDescent="0.5">
      <c r="A193" s="198"/>
      <c r="B193" s="199"/>
      <c r="C193" s="201"/>
      <c r="D193" s="200"/>
      <c r="EN193" s="188"/>
      <c r="EO193" s="189"/>
      <c r="EP193" s="189"/>
      <c r="EQ193" s="190"/>
      <c r="ER193" s="190"/>
      <c r="ES193" s="190"/>
      <c r="ET193" s="190"/>
      <c r="EU193" s="190"/>
      <c r="EV193" s="190"/>
      <c r="EW193" s="190"/>
      <c r="EX193" s="190"/>
      <c r="EY193" s="190"/>
      <c r="EZ193" s="190"/>
      <c r="FA193" s="190"/>
      <c r="FB193" s="190"/>
      <c r="FC193" s="190"/>
      <c r="FD193" s="190"/>
      <c r="FE193" s="190"/>
      <c r="FF193" s="190"/>
      <c r="FG193" s="190"/>
      <c r="FH193" s="190"/>
      <c r="FI193" s="190"/>
      <c r="FJ193" s="190"/>
    </row>
    <row r="194" spans="1:166" ht="15" customHeight="1" x14ac:dyDescent="0.5">
      <c r="A194" s="198"/>
      <c r="B194" s="199"/>
      <c r="C194" s="201"/>
      <c r="D194" s="200"/>
      <c r="EN194" s="188"/>
      <c r="EO194" s="189"/>
      <c r="EP194" s="189"/>
      <c r="EQ194" s="190"/>
      <c r="ER194" s="190"/>
      <c r="ES194" s="190"/>
      <c r="ET194" s="190"/>
      <c r="EU194" s="190"/>
      <c r="EV194" s="190"/>
      <c r="EW194" s="190"/>
      <c r="EX194" s="190"/>
      <c r="EY194" s="190"/>
      <c r="EZ194" s="190"/>
      <c r="FA194" s="190"/>
      <c r="FB194" s="190"/>
      <c r="FC194" s="190"/>
      <c r="FD194" s="190"/>
      <c r="FE194" s="190"/>
      <c r="FF194" s="190"/>
      <c r="FG194" s="190"/>
      <c r="FH194" s="190"/>
      <c r="FI194" s="190"/>
      <c r="FJ194" s="190"/>
    </row>
    <row r="195" spans="1:166" ht="15" customHeight="1" x14ac:dyDescent="0.5">
      <c r="A195" s="198"/>
      <c r="B195" s="199"/>
      <c r="C195" s="201"/>
      <c r="D195" s="200"/>
      <c r="EN195" s="188"/>
      <c r="EO195" s="189"/>
      <c r="EP195" s="189"/>
      <c r="EQ195" s="190"/>
      <c r="ER195" s="190"/>
      <c r="ES195" s="190"/>
      <c r="ET195" s="190"/>
      <c r="EU195" s="190"/>
      <c r="EV195" s="190"/>
      <c r="EW195" s="190"/>
      <c r="EX195" s="190"/>
      <c r="EY195" s="190"/>
      <c r="EZ195" s="190"/>
      <c r="FA195" s="190"/>
      <c r="FB195" s="190"/>
      <c r="FC195" s="190"/>
      <c r="FD195" s="190"/>
      <c r="FE195" s="190"/>
      <c r="FF195" s="190"/>
      <c r="FG195" s="190"/>
      <c r="FH195" s="190"/>
      <c r="FI195" s="190"/>
      <c r="FJ195" s="190"/>
    </row>
    <row r="196" spans="1:166" ht="15" customHeight="1" x14ac:dyDescent="0.5">
      <c r="A196" s="198"/>
      <c r="B196" s="199"/>
      <c r="C196" s="201"/>
      <c r="D196" s="200"/>
      <c r="EN196" s="188"/>
      <c r="EO196" s="189"/>
      <c r="EP196" s="189"/>
      <c r="EQ196" s="190"/>
      <c r="ER196" s="190"/>
      <c r="ES196" s="190"/>
      <c r="ET196" s="190"/>
      <c r="EU196" s="190"/>
      <c r="EV196" s="190"/>
      <c r="EW196" s="190"/>
      <c r="EX196" s="190"/>
      <c r="EY196" s="190"/>
      <c r="EZ196" s="190"/>
      <c r="FA196" s="190"/>
      <c r="FB196" s="190"/>
      <c r="FC196" s="190"/>
      <c r="FD196" s="190"/>
      <c r="FE196" s="190"/>
      <c r="FF196" s="190"/>
      <c r="FG196" s="190"/>
      <c r="FH196" s="190"/>
      <c r="FI196" s="190"/>
      <c r="FJ196" s="190"/>
    </row>
    <row r="197" spans="1:166" ht="15" customHeight="1" x14ac:dyDescent="0.5">
      <c r="A197" s="198"/>
      <c r="B197" s="199"/>
      <c r="C197" s="201"/>
      <c r="D197" s="200"/>
      <c r="EN197" s="188"/>
      <c r="EO197" s="189"/>
      <c r="EP197" s="189"/>
      <c r="EQ197" s="190"/>
      <c r="ER197" s="190"/>
      <c r="ES197" s="190"/>
      <c r="ET197" s="190"/>
      <c r="EU197" s="190"/>
      <c r="EV197" s="190"/>
      <c r="EW197" s="190"/>
      <c r="EX197" s="190"/>
      <c r="EY197" s="190"/>
      <c r="EZ197" s="190"/>
      <c r="FA197" s="190"/>
      <c r="FB197" s="190"/>
      <c r="FC197" s="190"/>
      <c r="FD197" s="190"/>
      <c r="FE197" s="190"/>
      <c r="FF197" s="190"/>
      <c r="FG197" s="190"/>
      <c r="FH197" s="190"/>
      <c r="FI197" s="190"/>
      <c r="FJ197" s="190"/>
    </row>
    <row r="198" spans="1:166" ht="15" customHeight="1" x14ac:dyDescent="0.5">
      <c r="A198" s="198"/>
      <c r="B198" s="199"/>
      <c r="C198" s="201"/>
      <c r="D198" s="200"/>
      <c r="EN198" s="188"/>
      <c r="EO198" s="189"/>
      <c r="EP198" s="189"/>
      <c r="EQ198" s="190"/>
      <c r="ER198" s="190"/>
      <c r="ES198" s="190"/>
      <c r="ET198" s="190"/>
      <c r="EU198" s="190"/>
      <c r="EV198" s="190"/>
      <c r="EW198" s="190"/>
      <c r="EX198" s="190"/>
      <c r="EY198" s="190"/>
      <c r="EZ198" s="190"/>
      <c r="FA198" s="190"/>
      <c r="FB198" s="190"/>
      <c r="FC198" s="190"/>
      <c r="FD198" s="190"/>
      <c r="FE198" s="190"/>
      <c r="FF198" s="190"/>
      <c r="FG198" s="190"/>
      <c r="FH198" s="190"/>
      <c r="FI198" s="190"/>
      <c r="FJ198" s="190"/>
    </row>
    <row r="199" spans="1:166" ht="15" customHeight="1" x14ac:dyDescent="0.5">
      <c r="A199" s="198"/>
      <c r="B199" s="199"/>
      <c r="C199" s="201"/>
      <c r="D199" s="200"/>
      <c r="EN199" s="188"/>
      <c r="EO199" s="189"/>
      <c r="EP199" s="189"/>
      <c r="EQ199" s="190"/>
      <c r="ER199" s="190"/>
      <c r="ES199" s="190"/>
      <c r="ET199" s="190"/>
      <c r="EU199" s="190"/>
      <c r="EV199" s="190"/>
      <c r="EW199" s="190"/>
      <c r="EX199" s="190"/>
      <c r="EY199" s="190"/>
      <c r="EZ199" s="190"/>
      <c r="FA199" s="190"/>
      <c r="FB199" s="190"/>
      <c r="FC199" s="190"/>
      <c r="FD199" s="190"/>
      <c r="FE199" s="190"/>
      <c r="FF199" s="190"/>
      <c r="FG199" s="190"/>
      <c r="FH199" s="190"/>
      <c r="FI199" s="190"/>
      <c r="FJ199" s="190"/>
    </row>
    <row r="200" spans="1:166" ht="15" customHeight="1" x14ac:dyDescent="0.5">
      <c r="A200" s="198"/>
      <c r="B200" s="199"/>
      <c r="C200" s="201"/>
      <c r="D200" s="200"/>
      <c r="EN200" s="188"/>
      <c r="EO200" s="189"/>
      <c r="EP200" s="189"/>
      <c r="EQ200" s="190"/>
      <c r="ER200" s="190"/>
      <c r="ES200" s="190"/>
      <c r="ET200" s="190"/>
      <c r="EU200" s="190"/>
      <c r="EV200" s="190"/>
      <c r="EW200" s="190"/>
      <c r="EX200" s="190"/>
      <c r="EY200" s="190"/>
      <c r="EZ200" s="190"/>
      <c r="FA200" s="190"/>
      <c r="FB200" s="190"/>
      <c r="FC200" s="190"/>
      <c r="FD200" s="190"/>
      <c r="FE200" s="190"/>
      <c r="FF200" s="190"/>
      <c r="FG200" s="190"/>
      <c r="FH200" s="190"/>
      <c r="FI200" s="190"/>
      <c r="FJ200" s="190"/>
    </row>
    <row r="201" spans="1:166" ht="15" customHeight="1" x14ac:dyDescent="0.5">
      <c r="A201" s="198"/>
      <c r="B201" s="199"/>
      <c r="C201" s="201"/>
      <c r="D201" s="200"/>
      <c r="EN201" s="188"/>
      <c r="EO201" s="189"/>
      <c r="EP201" s="189"/>
      <c r="EQ201" s="190"/>
      <c r="ER201" s="190"/>
      <c r="ES201" s="190"/>
      <c r="ET201" s="190"/>
      <c r="EU201" s="190"/>
      <c r="EV201" s="190"/>
      <c r="EW201" s="190"/>
      <c r="EX201" s="190"/>
      <c r="EY201" s="190"/>
      <c r="EZ201" s="190"/>
      <c r="FA201" s="190"/>
      <c r="FB201" s="190"/>
      <c r="FC201" s="190"/>
      <c r="FD201" s="190"/>
      <c r="FE201" s="190"/>
      <c r="FF201" s="190"/>
      <c r="FG201" s="190"/>
      <c r="FH201" s="190"/>
      <c r="FI201" s="190"/>
      <c r="FJ201" s="190"/>
    </row>
    <row r="202" spans="1:166" ht="15" customHeight="1" x14ac:dyDescent="0.5">
      <c r="A202" s="198"/>
      <c r="B202" s="199"/>
      <c r="C202" s="201"/>
      <c r="D202" s="200"/>
      <c r="EN202" s="188"/>
      <c r="EO202" s="189"/>
      <c r="EP202" s="189"/>
      <c r="EQ202" s="190"/>
      <c r="ER202" s="190"/>
      <c r="ES202" s="190"/>
      <c r="ET202" s="190"/>
      <c r="EU202" s="190"/>
      <c r="EV202" s="190"/>
      <c r="EW202" s="190"/>
      <c r="EX202" s="190"/>
      <c r="EY202" s="190"/>
      <c r="EZ202" s="190"/>
      <c r="FA202" s="190"/>
      <c r="FB202" s="190"/>
      <c r="FC202" s="190"/>
      <c r="FD202" s="190"/>
      <c r="FE202" s="190"/>
      <c r="FF202" s="190"/>
      <c r="FG202" s="190"/>
      <c r="FH202" s="190"/>
      <c r="FI202" s="190"/>
      <c r="FJ202" s="190"/>
    </row>
    <row r="203" spans="1:166" ht="15" customHeight="1" x14ac:dyDescent="0.5">
      <c r="A203" s="198"/>
      <c r="B203" s="199"/>
      <c r="C203" s="201"/>
      <c r="D203" s="200"/>
      <c r="EN203" s="188"/>
      <c r="EO203" s="189"/>
      <c r="EP203" s="189"/>
      <c r="EQ203" s="190"/>
      <c r="ER203" s="190"/>
      <c r="ES203" s="190"/>
      <c r="ET203" s="190"/>
      <c r="EU203" s="190"/>
      <c r="EV203" s="190"/>
      <c r="EW203" s="190"/>
      <c r="EX203" s="190"/>
      <c r="EY203" s="190"/>
      <c r="EZ203" s="190"/>
      <c r="FA203" s="190"/>
      <c r="FB203" s="190"/>
      <c r="FC203" s="190"/>
      <c r="FD203" s="190"/>
      <c r="FE203" s="190"/>
      <c r="FF203" s="190"/>
      <c r="FG203" s="190"/>
      <c r="FH203" s="190"/>
      <c r="FI203" s="190"/>
      <c r="FJ203" s="190"/>
    </row>
    <row r="204" spans="1:166" ht="15" customHeight="1" x14ac:dyDescent="0.5">
      <c r="A204" s="198"/>
      <c r="B204" s="199"/>
      <c r="C204" s="201"/>
      <c r="D204" s="200"/>
      <c r="EN204" s="188"/>
      <c r="EO204" s="189"/>
      <c r="EP204" s="189"/>
      <c r="EQ204" s="190"/>
      <c r="ER204" s="190"/>
      <c r="ES204" s="190"/>
      <c r="ET204" s="190"/>
      <c r="EU204" s="190"/>
      <c r="EV204" s="190"/>
      <c r="EW204" s="190"/>
      <c r="EX204" s="190"/>
      <c r="EY204" s="190"/>
      <c r="EZ204" s="190"/>
      <c r="FA204" s="190"/>
      <c r="FB204" s="190"/>
      <c r="FC204" s="190"/>
      <c r="FD204" s="190"/>
      <c r="FE204" s="190"/>
      <c r="FF204" s="190"/>
      <c r="FG204" s="190"/>
      <c r="FH204" s="190"/>
      <c r="FI204" s="190"/>
      <c r="FJ204" s="190"/>
    </row>
    <row r="205" spans="1:166" ht="15" customHeight="1" x14ac:dyDescent="0.5">
      <c r="A205" s="198"/>
      <c r="B205" s="199"/>
      <c r="C205" s="201"/>
      <c r="D205" s="200"/>
      <c r="EN205" s="188"/>
      <c r="EO205" s="189"/>
      <c r="EP205" s="189"/>
      <c r="EQ205" s="190"/>
      <c r="ER205" s="190"/>
      <c r="ES205" s="190"/>
      <c r="ET205" s="190"/>
      <c r="EU205" s="190"/>
      <c r="EV205" s="190"/>
      <c r="EW205" s="190"/>
      <c r="EX205" s="190"/>
      <c r="EY205" s="190"/>
      <c r="EZ205" s="190"/>
      <c r="FA205" s="190"/>
      <c r="FB205" s="190"/>
      <c r="FC205" s="190"/>
      <c r="FD205" s="190"/>
      <c r="FE205" s="190"/>
      <c r="FF205" s="190"/>
      <c r="FG205" s="190"/>
      <c r="FH205" s="190"/>
      <c r="FI205" s="190"/>
      <c r="FJ205" s="190"/>
    </row>
    <row r="206" spans="1:166" ht="15" customHeight="1" x14ac:dyDescent="0.5">
      <c r="A206" s="198"/>
      <c r="B206" s="199"/>
      <c r="C206" s="201"/>
      <c r="D206" s="200"/>
      <c r="EN206" s="188"/>
      <c r="EO206" s="189"/>
      <c r="EP206" s="189"/>
      <c r="EQ206" s="190"/>
      <c r="ER206" s="190"/>
      <c r="ES206" s="190"/>
      <c r="ET206" s="190"/>
      <c r="EU206" s="190"/>
      <c r="EV206" s="190"/>
      <c r="EW206" s="190"/>
      <c r="EX206" s="190"/>
      <c r="EY206" s="190"/>
      <c r="EZ206" s="190"/>
      <c r="FA206" s="190"/>
      <c r="FB206" s="190"/>
      <c r="FC206" s="190"/>
      <c r="FD206" s="190"/>
      <c r="FE206" s="190"/>
      <c r="FF206" s="190"/>
      <c r="FG206" s="190"/>
      <c r="FH206" s="190"/>
      <c r="FI206" s="190"/>
      <c r="FJ206" s="190"/>
    </row>
    <row r="207" spans="1:166" ht="15" customHeight="1" x14ac:dyDescent="0.5">
      <c r="A207" s="198"/>
      <c r="B207" s="199"/>
      <c r="C207" s="201"/>
      <c r="D207" s="200"/>
      <c r="EN207" s="188"/>
      <c r="EO207" s="189"/>
      <c r="EP207" s="189"/>
      <c r="EQ207" s="190"/>
      <c r="ER207" s="190"/>
      <c r="ES207" s="190"/>
      <c r="ET207" s="190"/>
      <c r="EU207" s="190"/>
      <c r="EV207" s="190"/>
      <c r="EW207" s="190"/>
      <c r="EX207" s="190"/>
      <c r="EY207" s="190"/>
      <c r="EZ207" s="190"/>
      <c r="FA207" s="190"/>
      <c r="FB207" s="190"/>
      <c r="FC207" s="190"/>
      <c r="FD207" s="190"/>
      <c r="FE207" s="190"/>
      <c r="FF207" s="190"/>
      <c r="FG207" s="190"/>
      <c r="FH207" s="190"/>
      <c r="FI207" s="190"/>
      <c r="FJ207" s="190"/>
    </row>
    <row r="208" spans="1:166" ht="15" customHeight="1" x14ac:dyDescent="0.5">
      <c r="A208" s="198"/>
      <c r="B208" s="199"/>
      <c r="C208" s="201"/>
      <c r="D208" s="200"/>
      <c r="EN208" s="188"/>
      <c r="EO208" s="189"/>
      <c r="EP208" s="189"/>
      <c r="EQ208" s="190"/>
      <c r="ER208" s="190"/>
      <c r="ES208" s="190"/>
      <c r="ET208" s="190"/>
      <c r="EU208" s="190"/>
      <c r="EV208" s="190"/>
      <c r="EW208" s="190"/>
      <c r="EX208" s="190"/>
      <c r="EY208" s="190"/>
      <c r="EZ208" s="190"/>
      <c r="FA208" s="190"/>
      <c r="FB208" s="190"/>
      <c r="FC208" s="190"/>
      <c r="FD208" s="190"/>
      <c r="FE208" s="190"/>
      <c r="FF208" s="190"/>
      <c r="FG208" s="190"/>
      <c r="FH208" s="190"/>
      <c r="FI208" s="190"/>
      <c r="FJ208" s="190"/>
    </row>
    <row r="209" spans="1:166" ht="15" customHeight="1" x14ac:dyDescent="0.5">
      <c r="A209" s="198"/>
      <c r="B209" s="199"/>
      <c r="C209" s="201"/>
      <c r="D209" s="200"/>
      <c r="EN209" s="188"/>
      <c r="EO209" s="189"/>
      <c r="EP209" s="189"/>
      <c r="EQ209" s="190"/>
      <c r="ER209" s="190"/>
      <c r="ES209" s="190"/>
      <c r="ET209" s="190"/>
      <c r="EU209" s="190"/>
      <c r="EV209" s="190"/>
      <c r="EW209" s="190"/>
      <c r="EX209" s="190"/>
      <c r="EY209" s="190"/>
      <c r="EZ209" s="190"/>
      <c r="FA209" s="190"/>
      <c r="FB209" s="190"/>
      <c r="FC209" s="190"/>
      <c r="FD209" s="190"/>
      <c r="FE209" s="190"/>
      <c r="FF209" s="190"/>
      <c r="FG209" s="190"/>
      <c r="FH209" s="190"/>
      <c r="FI209" s="190"/>
      <c r="FJ209" s="190"/>
    </row>
    <row r="210" spans="1:166" ht="15" customHeight="1" x14ac:dyDescent="0.5">
      <c r="A210" s="198"/>
      <c r="B210" s="199"/>
      <c r="C210" s="201"/>
      <c r="D210" s="200"/>
      <c r="EN210" s="188"/>
      <c r="EO210" s="189"/>
      <c r="EP210" s="189"/>
      <c r="EQ210" s="190"/>
      <c r="ER210" s="190"/>
      <c r="ES210" s="190"/>
      <c r="ET210" s="190"/>
      <c r="EU210" s="190"/>
      <c r="EV210" s="190"/>
      <c r="EW210" s="190"/>
      <c r="EX210" s="190"/>
      <c r="EY210" s="190"/>
      <c r="EZ210" s="190"/>
      <c r="FA210" s="190"/>
      <c r="FB210" s="190"/>
      <c r="FC210" s="190"/>
      <c r="FD210" s="190"/>
      <c r="FE210" s="190"/>
      <c r="FF210" s="190"/>
      <c r="FG210" s="190"/>
      <c r="FH210" s="190"/>
      <c r="FI210" s="190"/>
      <c r="FJ210" s="190"/>
    </row>
    <row r="211" spans="1:166" ht="15" customHeight="1" x14ac:dyDescent="0.5">
      <c r="A211" s="198"/>
      <c r="B211" s="199"/>
      <c r="C211" s="201"/>
      <c r="D211" s="200"/>
      <c r="EN211" s="188"/>
      <c r="EO211" s="189"/>
      <c r="EP211" s="189"/>
      <c r="EQ211" s="190"/>
      <c r="ER211" s="190"/>
      <c r="ES211" s="190"/>
      <c r="ET211" s="190"/>
      <c r="EU211" s="190"/>
      <c r="EV211" s="190"/>
      <c r="EW211" s="190"/>
      <c r="EX211" s="190"/>
      <c r="EY211" s="190"/>
      <c r="EZ211" s="190"/>
      <c r="FA211" s="190"/>
      <c r="FB211" s="190"/>
      <c r="FC211" s="190"/>
      <c r="FD211" s="190"/>
      <c r="FE211" s="190"/>
      <c r="FF211" s="190"/>
      <c r="FG211" s="190"/>
      <c r="FH211" s="190"/>
      <c r="FI211" s="190"/>
      <c r="FJ211" s="190"/>
    </row>
    <row r="212" spans="1:166" ht="15" customHeight="1" x14ac:dyDescent="0.5">
      <c r="A212" s="198"/>
      <c r="B212" s="199"/>
      <c r="C212" s="201"/>
      <c r="D212" s="200"/>
      <c r="EN212" s="188"/>
      <c r="EO212" s="189"/>
      <c r="EP212" s="189"/>
      <c r="EQ212" s="190"/>
      <c r="ER212" s="190"/>
      <c r="ES212" s="190"/>
      <c r="ET212" s="190"/>
      <c r="EU212" s="190"/>
      <c r="EV212" s="190"/>
      <c r="EW212" s="190"/>
      <c r="EX212" s="190"/>
      <c r="EY212" s="190"/>
      <c r="EZ212" s="190"/>
      <c r="FA212" s="190"/>
      <c r="FB212" s="190"/>
      <c r="FC212" s="190"/>
      <c r="FD212" s="190"/>
      <c r="FE212" s="190"/>
      <c r="FF212" s="190"/>
      <c r="FG212" s="190"/>
      <c r="FH212" s="190"/>
      <c r="FI212" s="190"/>
      <c r="FJ212" s="190"/>
    </row>
    <row r="213" spans="1:166" ht="15" customHeight="1" x14ac:dyDescent="0.5">
      <c r="A213" s="198"/>
      <c r="B213" s="199"/>
      <c r="C213" s="201"/>
      <c r="D213" s="200"/>
      <c r="EN213" s="188"/>
      <c r="EO213" s="189"/>
      <c r="EP213" s="189"/>
      <c r="EQ213" s="190"/>
      <c r="ER213" s="190"/>
      <c r="ES213" s="190"/>
      <c r="ET213" s="190"/>
      <c r="EU213" s="190"/>
      <c r="EV213" s="190"/>
      <c r="EW213" s="190"/>
      <c r="EX213" s="190"/>
      <c r="EY213" s="190"/>
      <c r="EZ213" s="190"/>
      <c r="FA213" s="190"/>
      <c r="FB213" s="190"/>
      <c r="FC213" s="190"/>
      <c r="FD213" s="190"/>
      <c r="FE213" s="190"/>
      <c r="FF213" s="190"/>
      <c r="FG213" s="190"/>
      <c r="FH213" s="190"/>
      <c r="FI213" s="190"/>
      <c r="FJ213" s="190"/>
    </row>
    <row r="214" spans="1:166" ht="15" customHeight="1" x14ac:dyDescent="0.5">
      <c r="A214" s="198"/>
      <c r="B214" s="199"/>
      <c r="C214" s="201"/>
      <c r="D214" s="200"/>
      <c r="EN214" s="188"/>
      <c r="EO214" s="189"/>
      <c r="EP214" s="189"/>
      <c r="EQ214" s="190"/>
      <c r="ER214" s="190"/>
      <c r="ES214" s="190"/>
      <c r="ET214" s="190"/>
      <c r="EU214" s="190"/>
      <c r="EV214" s="190"/>
      <c r="EW214" s="190"/>
      <c r="EX214" s="190"/>
      <c r="EY214" s="190"/>
      <c r="EZ214" s="190"/>
      <c r="FA214" s="190"/>
      <c r="FB214" s="190"/>
      <c r="FC214" s="190"/>
      <c r="FD214" s="190"/>
      <c r="FE214" s="190"/>
      <c r="FF214" s="190"/>
      <c r="FG214" s="190"/>
      <c r="FH214" s="190"/>
      <c r="FI214" s="190"/>
      <c r="FJ214" s="190"/>
    </row>
    <row r="215" spans="1:166" ht="15" customHeight="1" x14ac:dyDescent="0.5">
      <c r="A215" s="198"/>
      <c r="B215" s="199"/>
      <c r="C215" s="201"/>
      <c r="D215" s="200"/>
      <c r="EN215" s="188"/>
      <c r="EO215" s="189"/>
      <c r="EP215" s="189"/>
      <c r="EQ215" s="190"/>
      <c r="ER215" s="190"/>
      <c r="ES215" s="190"/>
      <c r="ET215" s="190"/>
      <c r="EU215" s="190"/>
      <c r="EV215" s="190"/>
      <c r="EW215" s="190"/>
      <c r="EX215" s="190"/>
      <c r="EY215" s="190"/>
      <c r="EZ215" s="190"/>
      <c r="FA215" s="190"/>
      <c r="FB215" s="190"/>
      <c r="FC215" s="190"/>
      <c r="FD215" s="190"/>
      <c r="FE215" s="190"/>
      <c r="FF215" s="190"/>
      <c r="FG215" s="190"/>
      <c r="FH215" s="190"/>
      <c r="FI215" s="190"/>
      <c r="FJ215" s="190"/>
    </row>
    <row r="216" spans="1:166" ht="15" customHeight="1" x14ac:dyDescent="0.5">
      <c r="A216" s="198"/>
      <c r="B216" s="199"/>
      <c r="C216" s="201"/>
      <c r="D216" s="200"/>
      <c r="EN216" s="188"/>
      <c r="EO216" s="189"/>
      <c r="EP216" s="189"/>
      <c r="EQ216" s="190"/>
      <c r="ER216" s="190"/>
      <c r="ES216" s="190"/>
      <c r="ET216" s="190"/>
      <c r="EU216" s="190"/>
      <c r="EV216" s="190"/>
      <c r="EW216" s="190"/>
      <c r="EX216" s="190"/>
      <c r="EY216" s="190"/>
      <c r="EZ216" s="190"/>
      <c r="FA216" s="190"/>
      <c r="FB216" s="190"/>
      <c r="FC216" s="190"/>
      <c r="FD216" s="190"/>
      <c r="FE216" s="190"/>
      <c r="FF216" s="190"/>
      <c r="FG216" s="190"/>
      <c r="FH216" s="190"/>
      <c r="FI216" s="190"/>
      <c r="FJ216" s="190"/>
    </row>
    <row r="217" spans="1:166" ht="15" customHeight="1" x14ac:dyDescent="0.5">
      <c r="A217" s="198"/>
      <c r="B217" s="199"/>
      <c r="C217" s="201"/>
      <c r="D217" s="200"/>
      <c r="EN217" s="188"/>
      <c r="EO217" s="189"/>
      <c r="EP217" s="189"/>
      <c r="EQ217" s="190"/>
      <c r="ER217" s="190"/>
      <c r="ES217" s="190"/>
      <c r="ET217" s="190"/>
      <c r="EU217" s="190"/>
      <c r="EV217" s="190"/>
      <c r="EW217" s="190"/>
      <c r="EX217" s="190"/>
      <c r="EY217" s="190"/>
      <c r="EZ217" s="190"/>
      <c r="FA217" s="190"/>
      <c r="FB217" s="190"/>
      <c r="FC217" s="190"/>
      <c r="FD217" s="190"/>
      <c r="FE217" s="190"/>
      <c r="FF217" s="190"/>
      <c r="FG217" s="190"/>
      <c r="FH217" s="190"/>
      <c r="FI217" s="190"/>
      <c r="FJ217" s="190"/>
    </row>
    <row r="218" spans="1:166" ht="15" customHeight="1" x14ac:dyDescent="0.5">
      <c r="A218" s="198"/>
      <c r="B218" s="199"/>
      <c r="C218" s="201"/>
      <c r="D218" s="200"/>
      <c r="EN218" s="188"/>
      <c r="EO218" s="189"/>
      <c r="EP218" s="189"/>
      <c r="EQ218" s="190"/>
      <c r="ER218" s="190"/>
      <c r="ES218" s="190"/>
      <c r="ET218" s="190"/>
      <c r="EU218" s="190"/>
      <c r="EV218" s="190"/>
      <c r="EW218" s="190"/>
      <c r="EX218" s="190"/>
      <c r="EY218" s="190"/>
      <c r="EZ218" s="190"/>
      <c r="FA218" s="190"/>
      <c r="FB218" s="190"/>
      <c r="FC218" s="190"/>
      <c r="FD218" s="190"/>
      <c r="FE218" s="190"/>
      <c r="FF218" s="190"/>
      <c r="FG218" s="190"/>
      <c r="FH218" s="190"/>
      <c r="FI218" s="190"/>
      <c r="FJ218" s="190"/>
    </row>
    <row r="219" spans="1:166" ht="15" customHeight="1" x14ac:dyDescent="0.5">
      <c r="A219" s="198"/>
      <c r="B219" s="199"/>
      <c r="C219" s="201"/>
      <c r="D219" s="200"/>
      <c r="EN219" s="188"/>
      <c r="EO219" s="189"/>
      <c r="EP219" s="189"/>
      <c r="EQ219" s="190"/>
      <c r="ER219" s="190"/>
      <c r="ES219" s="190"/>
      <c r="ET219" s="190"/>
      <c r="EU219" s="190"/>
      <c r="EV219" s="190"/>
      <c r="EW219" s="190"/>
      <c r="EX219" s="190"/>
      <c r="EY219" s="190"/>
      <c r="EZ219" s="190"/>
      <c r="FA219" s="190"/>
      <c r="FB219" s="190"/>
      <c r="FC219" s="190"/>
      <c r="FD219" s="190"/>
      <c r="FE219" s="190"/>
      <c r="FF219" s="190"/>
      <c r="FG219" s="190"/>
      <c r="FH219" s="190"/>
      <c r="FI219" s="190"/>
      <c r="FJ219" s="190"/>
    </row>
    <row r="220" spans="1:166" ht="15" customHeight="1" x14ac:dyDescent="0.5">
      <c r="A220" s="198"/>
      <c r="B220" s="199"/>
      <c r="C220" s="201"/>
      <c r="D220" s="200"/>
      <c r="EN220" s="188"/>
      <c r="EO220" s="189"/>
      <c r="EP220" s="189"/>
      <c r="EQ220" s="190"/>
      <c r="ER220" s="190"/>
      <c r="ES220" s="190"/>
      <c r="ET220" s="190"/>
      <c r="EU220" s="190"/>
      <c r="EV220" s="190"/>
      <c r="EW220" s="190"/>
      <c r="EX220" s="190"/>
      <c r="EY220" s="190"/>
      <c r="EZ220" s="190"/>
      <c r="FA220" s="190"/>
      <c r="FB220" s="190"/>
      <c r="FC220" s="190"/>
      <c r="FD220" s="190"/>
      <c r="FE220" s="190"/>
      <c r="FF220" s="190"/>
      <c r="FG220" s="190"/>
      <c r="FH220" s="190"/>
      <c r="FI220" s="190"/>
      <c r="FJ220" s="190"/>
    </row>
    <row r="221" spans="1:166" ht="15" customHeight="1" x14ac:dyDescent="0.5">
      <c r="A221" s="198"/>
      <c r="B221" s="199"/>
      <c r="C221" s="201"/>
      <c r="D221" s="200"/>
      <c r="EN221" s="188"/>
      <c r="EO221" s="189"/>
      <c r="EP221" s="189"/>
      <c r="EQ221" s="190"/>
      <c r="ER221" s="190"/>
      <c r="ES221" s="190"/>
      <c r="ET221" s="190"/>
      <c r="EU221" s="190"/>
      <c r="EV221" s="190"/>
      <c r="EW221" s="190"/>
      <c r="EX221" s="190"/>
      <c r="EY221" s="190"/>
      <c r="EZ221" s="190"/>
      <c r="FA221" s="190"/>
      <c r="FB221" s="190"/>
      <c r="FC221" s="190"/>
      <c r="FD221" s="190"/>
      <c r="FE221" s="190"/>
      <c r="FF221" s="190"/>
      <c r="FG221" s="190"/>
      <c r="FH221" s="190"/>
      <c r="FI221" s="190"/>
      <c r="FJ221" s="190"/>
    </row>
    <row r="222" spans="1:166" ht="15" customHeight="1" x14ac:dyDescent="0.5">
      <c r="A222" s="198"/>
      <c r="B222" s="199"/>
      <c r="C222" s="201"/>
      <c r="D222" s="200"/>
      <c r="EN222" s="188"/>
      <c r="EO222" s="189"/>
      <c r="EP222" s="189"/>
      <c r="EQ222" s="190"/>
      <c r="ER222" s="190"/>
      <c r="ES222" s="190"/>
      <c r="ET222" s="190"/>
      <c r="EU222" s="190"/>
      <c r="EV222" s="190"/>
      <c r="EW222" s="190"/>
      <c r="EX222" s="190"/>
      <c r="EY222" s="190"/>
      <c r="EZ222" s="190"/>
      <c r="FA222" s="190"/>
      <c r="FB222" s="190"/>
      <c r="FC222" s="190"/>
      <c r="FD222" s="190"/>
      <c r="FE222" s="190"/>
      <c r="FF222" s="190"/>
      <c r="FG222" s="190"/>
      <c r="FH222" s="190"/>
      <c r="FI222" s="190"/>
      <c r="FJ222" s="190"/>
    </row>
    <row r="223" spans="1:166" ht="15" customHeight="1" x14ac:dyDescent="0.5">
      <c r="A223" s="198"/>
      <c r="B223" s="199"/>
      <c r="C223" s="201"/>
      <c r="D223" s="200"/>
      <c r="EN223" s="188"/>
      <c r="EO223" s="189"/>
      <c r="EP223" s="189"/>
      <c r="EQ223" s="190"/>
      <c r="ER223" s="190"/>
      <c r="ES223" s="190"/>
      <c r="ET223" s="190"/>
      <c r="EU223" s="190"/>
      <c r="EV223" s="190"/>
      <c r="EW223" s="190"/>
      <c r="EX223" s="190"/>
      <c r="EY223" s="190"/>
      <c r="EZ223" s="190"/>
      <c r="FA223" s="190"/>
      <c r="FB223" s="190"/>
      <c r="FC223" s="190"/>
      <c r="FD223" s="190"/>
      <c r="FE223" s="190"/>
      <c r="FF223" s="190"/>
      <c r="FG223" s="190"/>
      <c r="FH223" s="190"/>
      <c r="FI223" s="190"/>
      <c r="FJ223" s="190"/>
    </row>
    <row r="224" spans="1:166" ht="15" customHeight="1" x14ac:dyDescent="0.5">
      <c r="A224" s="198"/>
      <c r="B224" s="199"/>
      <c r="C224" s="201"/>
      <c r="D224" s="200"/>
      <c r="EN224" s="188"/>
      <c r="EO224" s="189"/>
      <c r="EP224" s="189"/>
      <c r="EQ224" s="190"/>
      <c r="ER224" s="190"/>
      <c r="ES224" s="190"/>
      <c r="ET224" s="190"/>
      <c r="EU224" s="190"/>
      <c r="EV224" s="190"/>
      <c r="EW224" s="190"/>
      <c r="EX224" s="190"/>
      <c r="EY224" s="190"/>
      <c r="EZ224" s="190"/>
      <c r="FA224" s="190"/>
      <c r="FB224" s="190"/>
      <c r="FC224" s="190"/>
      <c r="FD224" s="190"/>
      <c r="FE224" s="190"/>
      <c r="FF224" s="190"/>
      <c r="FG224" s="190"/>
      <c r="FH224" s="190"/>
      <c r="FI224" s="190"/>
      <c r="FJ224" s="190"/>
    </row>
    <row r="225" spans="1:166" ht="15" customHeight="1" x14ac:dyDescent="0.5">
      <c r="A225" s="198"/>
      <c r="B225" s="199"/>
      <c r="C225" s="201"/>
      <c r="D225" s="200"/>
      <c r="EN225" s="188"/>
      <c r="EO225" s="189"/>
      <c r="EP225" s="189"/>
      <c r="EQ225" s="190"/>
      <c r="ER225" s="190"/>
      <c r="ES225" s="190"/>
      <c r="ET225" s="190"/>
      <c r="EU225" s="190"/>
      <c r="EV225" s="190"/>
      <c r="EW225" s="190"/>
      <c r="EX225" s="190"/>
      <c r="EY225" s="190"/>
      <c r="EZ225" s="190"/>
      <c r="FA225" s="190"/>
      <c r="FB225" s="190"/>
      <c r="FC225" s="190"/>
      <c r="FD225" s="190"/>
      <c r="FE225" s="190"/>
      <c r="FF225" s="190"/>
      <c r="FG225" s="190"/>
      <c r="FH225" s="190"/>
      <c r="FI225" s="190"/>
      <c r="FJ225" s="190"/>
    </row>
    <row r="226" spans="1:166" ht="15" customHeight="1" x14ac:dyDescent="0.5">
      <c r="A226" s="198"/>
      <c r="B226" s="199"/>
      <c r="C226" s="201"/>
      <c r="D226" s="200"/>
      <c r="EN226" s="188"/>
      <c r="EO226" s="189"/>
      <c r="EP226" s="189"/>
      <c r="EQ226" s="190"/>
      <c r="ER226" s="190"/>
      <c r="ES226" s="190"/>
      <c r="ET226" s="190"/>
      <c r="EU226" s="190"/>
      <c r="EV226" s="190"/>
      <c r="EW226" s="190"/>
      <c r="EX226" s="190"/>
      <c r="EY226" s="190"/>
      <c r="EZ226" s="190"/>
      <c r="FA226" s="190"/>
      <c r="FB226" s="190"/>
      <c r="FC226" s="190"/>
      <c r="FD226" s="190"/>
      <c r="FE226" s="190"/>
      <c r="FF226" s="190"/>
      <c r="FG226" s="190"/>
      <c r="FH226" s="190"/>
      <c r="FI226" s="190"/>
      <c r="FJ226" s="190"/>
    </row>
    <row r="227" spans="1:166" ht="15" customHeight="1" x14ac:dyDescent="0.5">
      <c r="A227" s="198"/>
      <c r="B227" s="199"/>
      <c r="C227" s="201"/>
      <c r="D227" s="200"/>
      <c r="EN227" s="188"/>
      <c r="EO227" s="189"/>
      <c r="EP227" s="189"/>
      <c r="EQ227" s="190"/>
      <c r="ER227" s="190"/>
      <c r="ES227" s="190"/>
      <c r="ET227" s="190"/>
      <c r="EU227" s="190"/>
      <c r="EV227" s="190"/>
      <c r="EW227" s="190"/>
      <c r="EX227" s="190"/>
      <c r="EY227" s="190"/>
      <c r="EZ227" s="190"/>
      <c r="FA227" s="190"/>
      <c r="FB227" s="190"/>
      <c r="FC227" s="190"/>
      <c r="FD227" s="190"/>
      <c r="FE227" s="190"/>
      <c r="FF227" s="190"/>
      <c r="FG227" s="190"/>
      <c r="FH227" s="190"/>
      <c r="FI227" s="190"/>
      <c r="FJ227" s="190"/>
    </row>
    <row r="228" spans="1:166" ht="15" customHeight="1" x14ac:dyDescent="0.5">
      <c r="A228" s="198"/>
      <c r="B228" s="199"/>
      <c r="C228" s="201"/>
      <c r="D228" s="200"/>
      <c r="EN228" s="188"/>
      <c r="EO228" s="189"/>
      <c r="EP228" s="189"/>
      <c r="EQ228" s="190"/>
      <c r="ER228" s="190"/>
      <c r="ES228" s="190"/>
      <c r="ET228" s="190"/>
      <c r="EU228" s="190"/>
      <c r="EV228" s="190"/>
      <c r="EW228" s="190"/>
      <c r="EX228" s="190"/>
      <c r="EY228" s="190"/>
      <c r="EZ228" s="190"/>
      <c r="FA228" s="190"/>
      <c r="FB228" s="190"/>
      <c r="FC228" s="190"/>
      <c r="FD228" s="190"/>
      <c r="FE228" s="190"/>
      <c r="FF228" s="190"/>
      <c r="FG228" s="190"/>
      <c r="FH228" s="190"/>
      <c r="FI228" s="190"/>
      <c r="FJ228" s="190"/>
    </row>
    <row r="229" spans="1:166" ht="15" customHeight="1" x14ac:dyDescent="0.5">
      <c r="A229" s="198"/>
      <c r="B229" s="199"/>
      <c r="C229" s="201"/>
      <c r="D229" s="200"/>
      <c r="EN229" s="188"/>
      <c r="EO229" s="189"/>
      <c r="EP229" s="189"/>
      <c r="EQ229" s="190"/>
      <c r="ER229" s="190"/>
      <c r="ES229" s="190"/>
      <c r="ET229" s="190"/>
      <c r="EU229" s="190"/>
      <c r="EV229" s="190"/>
      <c r="EW229" s="190"/>
      <c r="EX229" s="190"/>
      <c r="EY229" s="190"/>
      <c r="EZ229" s="190"/>
      <c r="FA229" s="190"/>
      <c r="FB229" s="190"/>
      <c r="FC229" s="190"/>
      <c r="FD229" s="190"/>
      <c r="FE229" s="190"/>
      <c r="FF229" s="190"/>
      <c r="FG229" s="190"/>
      <c r="FH229" s="190"/>
      <c r="FI229" s="190"/>
      <c r="FJ229" s="190"/>
    </row>
    <row r="230" spans="1:166" ht="15" customHeight="1" x14ac:dyDescent="0.5">
      <c r="A230" s="198"/>
      <c r="B230" s="199"/>
      <c r="C230" s="201"/>
      <c r="D230" s="200"/>
      <c r="EN230" s="188"/>
      <c r="EO230" s="189"/>
      <c r="EP230" s="189"/>
      <c r="EQ230" s="190"/>
      <c r="ER230" s="190"/>
      <c r="ES230" s="190"/>
      <c r="ET230" s="190"/>
      <c r="EU230" s="190"/>
      <c r="EV230" s="190"/>
      <c r="EW230" s="190"/>
      <c r="EX230" s="190"/>
      <c r="EY230" s="190"/>
      <c r="EZ230" s="190"/>
      <c r="FA230" s="190"/>
      <c r="FB230" s="190"/>
      <c r="FC230" s="190"/>
      <c r="FD230" s="190"/>
      <c r="FE230" s="190"/>
      <c r="FF230" s="190"/>
      <c r="FG230" s="190"/>
      <c r="FH230" s="190"/>
      <c r="FI230" s="190"/>
      <c r="FJ230" s="190"/>
    </row>
    <row r="231" spans="1:166" ht="15" customHeight="1" x14ac:dyDescent="0.5">
      <c r="A231" s="198"/>
      <c r="B231" s="199"/>
      <c r="C231" s="201"/>
      <c r="D231" s="200"/>
      <c r="EN231" s="188"/>
      <c r="EO231" s="189"/>
      <c r="EP231" s="189"/>
      <c r="EQ231" s="190"/>
      <c r="ER231" s="190"/>
      <c r="ES231" s="190"/>
      <c r="ET231" s="190"/>
      <c r="EU231" s="190"/>
      <c r="EV231" s="190"/>
      <c r="EW231" s="190"/>
      <c r="EX231" s="190"/>
      <c r="EY231" s="190"/>
      <c r="EZ231" s="190"/>
      <c r="FA231" s="190"/>
      <c r="FB231" s="190"/>
      <c r="FC231" s="190"/>
      <c r="FD231" s="190"/>
      <c r="FE231" s="190"/>
      <c r="FF231" s="190"/>
      <c r="FG231" s="190"/>
      <c r="FH231" s="190"/>
      <c r="FI231" s="190"/>
      <c r="FJ231" s="190"/>
    </row>
    <row r="232" spans="1:166" ht="15" customHeight="1" x14ac:dyDescent="0.5">
      <c r="A232" s="198"/>
      <c r="B232" s="199"/>
      <c r="C232" s="201"/>
      <c r="D232" s="200"/>
      <c r="EN232" s="188"/>
      <c r="EO232" s="189"/>
      <c r="EP232" s="189"/>
      <c r="EQ232" s="190"/>
      <c r="ER232" s="190"/>
      <c r="ES232" s="190"/>
      <c r="ET232" s="190"/>
      <c r="EU232" s="190"/>
      <c r="EV232" s="190"/>
      <c r="EW232" s="190"/>
      <c r="EX232" s="190"/>
      <c r="EY232" s="190"/>
      <c r="EZ232" s="190"/>
      <c r="FA232" s="190"/>
      <c r="FB232" s="190"/>
      <c r="FC232" s="190"/>
      <c r="FD232" s="190"/>
      <c r="FE232" s="190"/>
      <c r="FF232" s="190"/>
      <c r="FG232" s="190"/>
      <c r="FH232" s="190"/>
      <c r="FI232" s="190"/>
      <c r="FJ232" s="190"/>
    </row>
    <row r="233" spans="1:166" ht="15" customHeight="1" x14ac:dyDescent="0.5">
      <c r="A233" s="198"/>
      <c r="B233" s="199"/>
      <c r="C233" s="201"/>
      <c r="D233" s="200"/>
      <c r="EN233" s="188"/>
      <c r="EO233" s="189"/>
      <c r="EP233" s="189"/>
      <c r="EQ233" s="190"/>
      <c r="ER233" s="190"/>
      <c r="ES233" s="190"/>
      <c r="ET233" s="190"/>
      <c r="EU233" s="190"/>
      <c r="EV233" s="190"/>
      <c r="EW233" s="190"/>
      <c r="EX233" s="190"/>
      <c r="EY233" s="190"/>
      <c r="EZ233" s="190"/>
      <c r="FA233" s="190"/>
      <c r="FB233" s="190"/>
      <c r="FC233" s="190"/>
      <c r="FD233" s="190"/>
      <c r="FE233" s="190"/>
      <c r="FF233" s="190"/>
      <c r="FG233" s="190"/>
      <c r="FH233" s="190"/>
      <c r="FI233" s="190"/>
      <c r="FJ233" s="190"/>
    </row>
    <row r="234" spans="1:166" ht="15" customHeight="1" x14ac:dyDescent="0.5">
      <c r="A234" s="198"/>
      <c r="B234" s="199"/>
      <c r="C234" s="201"/>
      <c r="D234" s="200"/>
      <c r="EN234" s="188"/>
      <c r="EO234" s="189"/>
      <c r="EP234" s="189"/>
      <c r="EQ234" s="190"/>
      <c r="ER234" s="190"/>
      <c r="ES234" s="190"/>
      <c r="ET234" s="190"/>
      <c r="EU234" s="190"/>
      <c r="EV234" s="190"/>
      <c r="EW234" s="190"/>
      <c r="EX234" s="190"/>
      <c r="EY234" s="190"/>
      <c r="EZ234" s="190"/>
      <c r="FA234" s="190"/>
      <c r="FB234" s="190"/>
      <c r="FC234" s="190"/>
      <c r="FD234" s="190"/>
      <c r="FE234" s="190"/>
      <c r="FF234" s="190"/>
      <c r="FG234" s="190"/>
      <c r="FH234" s="190"/>
      <c r="FI234" s="190"/>
      <c r="FJ234" s="190"/>
    </row>
    <row r="235" spans="1:166" ht="15" customHeight="1" x14ac:dyDescent="0.5">
      <c r="A235" s="198"/>
      <c r="B235" s="199"/>
      <c r="C235" s="201"/>
      <c r="D235" s="200"/>
      <c r="EN235" s="188"/>
      <c r="EO235" s="189"/>
      <c r="EP235" s="189"/>
      <c r="EQ235" s="190"/>
      <c r="ER235" s="190"/>
      <c r="ES235" s="190"/>
      <c r="ET235" s="190"/>
      <c r="EU235" s="190"/>
      <c r="EV235" s="190"/>
      <c r="EW235" s="190"/>
      <c r="EX235" s="190"/>
      <c r="EY235" s="190"/>
      <c r="EZ235" s="190"/>
      <c r="FA235" s="190"/>
      <c r="FB235" s="190"/>
      <c r="FC235" s="190"/>
      <c r="FD235" s="190"/>
      <c r="FE235" s="190"/>
      <c r="FF235" s="190"/>
      <c r="FG235" s="190"/>
      <c r="FH235" s="190"/>
      <c r="FI235" s="190"/>
      <c r="FJ235" s="190"/>
    </row>
    <row r="236" spans="1:166" ht="15" customHeight="1" x14ac:dyDescent="0.5">
      <c r="A236" s="198"/>
      <c r="B236" s="199"/>
      <c r="C236" s="201"/>
      <c r="D236" s="200"/>
      <c r="EN236" s="188"/>
      <c r="EO236" s="189"/>
      <c r="EP236" s="189"/>
      <c r="EQ236" s="190"/>
      <c r="ER236" s="190"/>
      <c r="ES236" s="190"/>
      <c r="ET236" s="190"/>
      <c r="EU236" s="190"/>
      <c r="EV236" s="190"/>
      <c r="EW236" s="190"/>
      <c r="EX236" s="190"/>
      <c r="EY236" s="190"/>
      <c r="EZ236" s="190"/>
      <c r="FA236" s="190"/>
      <c r="FB236" s="190"/>
      <c r="FC236" s="190"/>
      <c r="FD236" s="190"/>
      <c r="FE236" s="190"/>
      <c r="FF236" s="190"/>
      <c r="FG236" s="190"/>
      <c r="FH236" s="190"/>
      <c r="FI236" s="190"/>
      <c r="FJ236" s="190"/>
    </row>
    <row r="237" spans="1:166" ht="15" customHeight="1" x14ac:dyDescent="0.5">
      <c r="A237" s="198"/>
      <c r="B237" s="199"/>
      <c r="C237" s="201"/>
      <c r="D237" s="200"/>
      <c r="EN237" s="188"/>
      <c r="EO237" s="189"/>
      <c r="EP237" s="189"/>
      <c r="EQ237" s="190"/>
      <c r="ER237" s="190"/>
      <c r="ES237" s="190"/>
      <c r="ET237" s="190"/>
      <c r="EU237" s="190"/>
      <c r="EV237" s="190"/>
      <c r="EW237" s="190"/>
      <c r="EX237" s="190"/>
      <c r="EY237" s="190"/>
      <c r="EZ237" s="190"/>
      <c r="FA237" s="190"/>
      <c r="FB237" s="190"/>
      <c r="FC237" s="190"/>
      <c r="FD237" s="190"/>
      <c r="FE237" s="190"/>
      <c r="FF237" s="190"/>
      <c r="FG237" s="190"/>
      <c r="FH237" s="190"/>
      <c r="FI237" s="190"/>
      <c r="FJ237" s="190"/>
    </row>
    <row r="238" spans="1:166" ht="15" customHeight="1" x14ac:dyDescent="0.5">
      <c r="A238" s="198"/>
      <c r="B238" s="199"/>
      <c r="C238" s="201"/>
      <c r="D238" s="200"/>
      <c r="EN238" s="188"/>
      <c r="EO238" s="189"/>
      <c r="EP238" s="189"/>
      <c r="EQ238" s="190"/>
      <c r="ER238" s="190"/>
      <c r="ES238" s="190"/>
      <c r="ET238" s="190"/>
      <c r="EU238" s="190"/>
      <c r="EV238" s="190"/>
      <c r="EW238" s="190"/>
      <c r="EX238" s="190"/>
      <c r="EY238" s="190"/>
      <c r="EZ238" s="190"/>
      <c r="FA238" s="190"/>
      <c r="FB238" s="190"/>
      <c r="FC238" s="190"/>
      <c r="FD238" s="190"/>
      <c r="FE238" s="190"/>
      <c r="FF238" s="190"/>
      <c r="FG238" s="190"/>
      <c r="FH238" s="190"/>
      <c r="FI238" s="190"/>
      <c r="FJ238" s="190"/>
    </row>
    <row r="239" spans="1:166" ht="15" customHeight="1" x14ac:dyDescent="0.5">
      <c r="A239" s="198"/>
      <c r="B239" s="199"/>
      <c r="C239" s="201"/>
      <c r="D239" s="200"/>
      <c r="EN239" s="188"/>
      <c r="EO239" s="189"/>
      <c r="EP239" s="189"/>
      <c r="EQ239" s="190"/>
      <c r="ER239" s="190"/>
      <c r="ES239" s="190"/>
      <c r="ET239" s="190"/>
      <c r="EU239" s="190"/>
      <c r="EV239" s="190"/>
      <c r="EW239" s="190"/>
      <c r="EX239" s="190"/>
      <c r="EY239" s="190"/>
      <c r="EZ239" s="190"/>
      <c r="FA239" s="190"/>
      <c r="FB239" s="190"/>
      <c r="FC239" s="190"/>
      <c r="FD239" s="190"/>
      <c r="FE239" s="190"/>
      <c r="FF239" s="190"/>
      <c r="FG239" s="190"/>
      <c r="FH239" s="190"/>
      <c r="FI239" s="190"/>
      <c r="FJ239" s="190"/>
    </row>
    <row r="240" spans="1:166" ht="15" customHeight="1" x14ac:dyDescent="0.5">
      <c r="A240" s="198"/>
      <c r="B240" s="199"/>
      <c r="C240" s="201"/>
      <c r="D240" s="200"/>
      <c r="EN240" s="188"/>
      <c r="EO240" s="189"/>
      <c r="EP240" s="189"/>
      <c r="EQ240" s="190"/>
      <c r="ER240" s="190"/>
      <c r="ES240" s="190"/>
      <c r="ET240" s="190"/>
      <c r="EU240" s="190"/>
      <c r="EV240" s="190"/>
      <c r="EW240" s="190"/>
      <c r="EX240" s="190"/>
      <c r="EY240" s="190"/>
      <c r="EZ240" s="190"/>
      <c r="FA240" s="190"/>
      <c r="FB240" s="190"/>
      <c r="FC240" s="190"/>
      <c r="FD240" s="190"/>
      <c r="FE240" s="190"/>
      <c r="FF240" s="190"/>
      <c r="FG240" s="190"/>
      <c r="FH240" s="190"/>
      <c r="FI240" s="190"/>
      <c r="FJ240" s="190"/>
    </row>
    <row r="241" spans="1:166" ht="15" customHeight="1" x14ac:dyDescent="0.5">
      <c r="A241" s="198"/>
      <c r="B241" s="199"/>
      <c r="C241" s="201"/>
      <c r="D241" s="200"/>
      <c r="EN241" s="188"/>
      <c r="EO241" s="189"/>
      <c r="EP241" s="189"/>
      <c r="EQ241" s="190"/>
      <c r="ER241" s="190"/>
      <c r="ES241" s="190"/>
      <c r="ET241" s="190"/>
      <c r="EU241" s="190"/>
      <c r="EV241" s="190"/>
      <c r="EW241" s="190"/>
      <c r="EX241" s="190"/>
      <c r="EY241" s="190"/>
      <c r="EZ241" s="190"/>
      <c r="FA241" s="190"/>
      <c r="FB241" s="190"/>
      <c r="FC241" s="190"/>
      <c r="FD241" s="190"/>
      <c r="FE241" s="190"/>
      <c r="FF241" s="190"/>
      <c r="FG241" s="190"/>
      <c r="FH241" s="190"/>
      <c r="FI241" s="190"/>
      <c r="FJ241" s="190"/>
    </row>
    <row r="242" spans="1:166" ht="15" customHeight="1" x14ac:dyDescent="0.5">
      <c r="A242" s="198"/>
      <c r="B242" s="199"/>
      <c r="C242" s="201"/>
      <c r="D242" s="200"/>
      <c r="EN242" s="188"/>
      <c r="EO242" s="189"/>
      <c r="EP242" s="189"/>
      <c r="EQ242" s="190"/>
      <c r="ER242" s="190"/>
      <c r="ES242" s="190"/>
      <c r="ET242" s="190"/>
      <c r="EU242" s="190"/>
      <c r="EV242" s="190"/>
      <c r="EW242" s="190"/>
      <c r="EX242" s="190"/>
      <c r="EY242" s="190"/>
      <c r="EZ242" s="190"/>
      <c r="FA242" s="190"/>
      <c r="FB242" s="190"/>
      <c r="FC242" s="190"/>
      <c r="FD242" s="190"/>
      <c r="FE242" s="190"/>
      <c r="FF242" s="190"/>
      <c r="FG242" s="190"/>
      <c r="FH242" s="190"/>
      <c r="FI242" s="190"/>
      <c r="FJ242" s="190"/>
    </row>
    <row r="243" spans="1:166" ht="15" customHeight="1" x14ac:dyDescent="0.5">
      <c r="A243" s="198"/>
      <c r="B243" s="199"/>
      <c r="C243" s="201"/>
      <c r="D243" s="200"/>
      <c r="EN243" s="188"/>
      <c r="EO243" s="189"/>
      <c r="EP243" s="189"/>
      <c r="EQ243" s="190"/>
      <c r="ER243" s="190"/>
      <c r="ES243" s="190"/>
      <c r="ET243" s="190"/>
      <c r="EU243" s="190"/>
      <c r="EV243" s="190"/>
      <c r="EW243" s="190"/>
      <c r="EX243" s="190"/>
      <c r="EY243" s="190"/>
      <c r="EZ243" s="190"/>
      <c r="FA243" s="190"/>
      <c r="FB243" s="190"/>
      <c r="FC243" s="190"/>
      <c r="FD243" s="190"/>
      <c r="FE243" s="190"/>
      <c r="FF243" s="190"/>
      <c r="FG243" s="190"/>
      <c r="FH243" s="190"/>
      <c r="FI243" s="190"/>
      <c r="FJ243" s="190"/>
    </row>
    <row r="244" spans="1:166" ht="15" customHeight="1" x14ac:dyDescent="0.5">
      <c r="A244" s="198"/>
      <c r="B244" s="199"/>
      <c r="C244" s="201"/>
      <c r="D244" s="200"/>
      <c r="EN244" s="188"/>
      <c r="EO244" s="189"/>
      <c r="EP244" s="189"/>
      <c r="EQ244" s="190"/>
      <c r="ER244" s="190"/>
      <c r="ES244" s="190"/>
      <c r="ET244" s="190"/>
      <c r="EU244" s="190"/>
      <c r="EV244" s="190"/>
      <c r="EW244" s="190"/>
      <c r="EX244" s="190"/>
      <c r="EY244" s="190"/>
      <c r="EZ244" s="190"/>
      <c r="FA244" s="190"/>
      <c r="FB244" s="190"/>
      <c r="FC244" s="190"/>
      <c r="FD244" s="190"/>
      <c r="FE244" s="190"/>
      <c r="FF244" s="190"/>
      <c r="FG244" s="190"/>
      <c r="FH244" s="190"/>
      <c r="FI244" s="190"/>
      <c r="FJ244" s="190"/>
    </row>
    <row r="245" spans="1:166" ht="15" customHeight="1" x14ac:dyDescent="0.5">
      <c r="A245" s="198"/>
      <c r="B245" s="199"/>
      <c r="C245" s="201"/>
      <c r="D245" s="200"/>
      <c r="EN245" s="188"/>
      <c r="EO245" s="189"/>
      <c r="EP245" s="189"/>
      <c r="EQ245" s="190"/>
      <c r="ER245" s="190"/>
      <c r="ES245" s="190"/>
      <c r="ET245" s="190"/>
      <c r="EU245" s="190"/>
      <c r="EV245" s="190"/>
      <c r="EW245" s="190"/>
      <c r="EX245" s="190"/>
      <c r="EY245" s="190"/>
      <c r="EZ245" s="190"/>
      <c r="FA245" s="190"/>
      <c r="FB245" s="190"/>
      <c r="FC245" s="190"/>
      <c r="FD245" s="190"/>
      <c r="FE245" s="190"/>
      <c r="FF245" s="190"/>
      <c r="FG245" s="190"/>
      <c r="FH245" s="190"/>
      <c r="FI245" s="190"/>
      <c r="FJ245" s="190"/>
    </row>
    <row r="246" spans="1:166" ht="15" customHeight="1" x14ac:dyDescent="0.5">
      <c r="A246" s="198"/>
      <c r="B246" s="199"/>
      <c r="C246" s="201"/>
      <c r="D246" s="200"/>
      <c r="EN246" s="188"/>
      <c r="EO246" s="189"/>
      <c r="EP246" s="189"/>
      <c r="EQ246" s="190"/>
      <c r="ER246" s="190"/>
      <c r="ES246" s="190"/>
      <c r="ET246" s="190"/>
      <c r="EU246" s="190"/>
      <c r="EV246" s="190"/>
      <c r="EW246" s="190"/>
      <c r="EX246" s="190"/>
      <c r="EY246" s="190"/>
      <c r="EZ246" s="190"/>
      <c r="FA246" s="190"/>
      <c r="FB246" s="190"/>
      <c r="FC246" s="190"/>
      <c r="FD246" s="190"/>
      <c r="FE246" s="190"/>
      <c r="FF246" s="190"/>
      <c r="FG246" s="190"/>
      <c r="FH246" s="190"/>
      <c r="FI246" s="190"/>
      <c r="FJ246" s="190"/>
    </row>
    <row r="247" spans="1:166" ht="15" customHeight="1" x14ac:dyDescent="0.5">
      <c r="A247" s="198"/>
      <c r="B247" s="199"/>
      <c r="C247" s="201"/>
      <c r="D247" s="200"/>
      <c r="EN247" s="188"/>
      <c r="EO247" s="189"/>
      <c r="EP247" s="189"/>
      <c r="EQ247" s="190"/>
      <c r="ER247" s="190"/>
      <c r="ES247" s="190"/>
      <c r="ET247" s="190"/>
      <c r="EU247" s="190"/>
      <c r="EV247" s="190"/>
      <c r="EW247" s="190"/>
      <c r="EX247" s="190"/>
      <c r="EY247" s="190"/>
      <c r="EZ247" s="190"/>
      <c r="FA247" s="190"/>
      <c r="FB247" s="190"/>
      <c r="FC247" s="190"/>
      <c r="FD247" s="190"/>
      <c r="FE247" s="190"/>
      <c r="FF247" s="190"/>
      <c r="FG247" s="190"/>
      <c r="FH247" s="190"/>
      <c r="FI247" s="190"/>
      <c r="FJ247" s="190"/>
    </row>
    <row r="248" spans="1:166" ht="15" customHeight="1" x14ac:dyDescent="0.5">
      <c r="A248" s="198"/>
      <c r="B248" s="199"/>
      <c r="C248" s="201"/>
      <c r="D248" s="200"/>
      <c r="EN248" s="188"/>
      <c r="EO248" s="189"/>
      <c r="EP248" s="189"/>
      <c r="EQ248" s="190"/>
      <c r="ER248" s="190"/>
      <c r="ES248" s="190"/>
      <c r="ET248" s="190"/>
      <c r="EU248" s="190"/>
      <c r="EV248" s="190"/>
      <c r="EW248" s="190"/>
      <c r="EX248" s="190"/>
      <c r="EY248" s="190"/>
      <c r="EZ248" s="190"/>
      <c r="FA248" s="190"/>
      <c r="FB248" s="190"/>
      <c r="FC248" s="190"/>
      <c r="FD248" s="190"/>
      <c r="FE248" s="190"/>
      <c r="FF248" s="190"/>
      <c r="FG248" s="190"/>
      <c r="FH248" s="190"/>
      <c r="FI248" s="190"/>
      <c r="FJ248" s="190"/>
    </row>
    <row r="249" spans="1:166" ht="15" customHeight="1" x14ac:dyDescent="0.5">
      <c r="A249" s="198"/>
      <c r="B249" s="199"/>
      <c r="C249" s="201"/>
      <c r="D249" s="200"/>
      <c r="EN249" s="188"/>
      <c r="EO249" s="189"/>
      <c r="EP249" s="189"/>
      <c r="EQ249" s="190"/>
      <c r="ER249" s="190"/>
      <c r="ES249" s="190"/>
      <c r="ET249" s="190"/>
      <c r="EU249" s="190"/>
      <c r="EV249" s="190"/>
      <c r="EW249" s="190"/>
      <c r="EX249" s="190"/>
      <c r="EY249" s="190"/>
      <c r="EZ249" s="190"/>
      <c r="FA249" s="190"/>
      <c r="FB249" s="190"/>
      <c r="FC249" s="190"/>
      <c r="FD249" s="190"/>
      <c r="FE249" s="190"/>
      <c r="FF249" s="190"/>
      <c r="FG249" s="190"/>
      <c r="FH249" s="190"/>
      <c r="FI249" s="190"/>
      <c r="FJ249" s="190"/>
    </row>
    <row r="250" spans="1:166" ht="15" customHeight="1" x14ac:dyDescent="0.5">
      <c r="A250" s="198"/>
      <c r="B250" s="199"/>
      <c r="C250" s="201"/>
      <c r="D250" s="200"/>
      <c r="EN250" s="188"/>
      <c r="EO250" s="189"/>
      <c r="EP250" s="189"/>
      <c r="EQ250" s="190"/>
      <c r="ER250" s="190"/>
      <c r="ES250" s="190"/>
      <c r="ET250" s="190"/>
      <c r="EU250" s="190"/>
      <c r="EV250" s="190"/>
      <c r="EW250" s="190"/>
      <c r="EX250" s="190"/>
      <c r="EY250" s="190"/>
      <c r="EZ250" s="190"/>
      <c r="FA250" s="190"/>
      <c r="FB250" s="190"/>
      <c r="FC250" s="190"/>
      <c r="FD250" s="190"/>
      <c r="FE250" s="190"/>
      <c r="FF250" s="190"/>
      <c r="FG250" s="190"/>
      <c r="FH250" s="190"/>
      <c r="FI250" s="190"/>
      <c r="FJ250" s="190"/>
    </row>
    <row r="251" spans="1:166" ht="15" customHeight="1" x14ac:dyDescent="0.5">
      <c r="A251" s="198"/>
      <c r="B251" s="199"/>
      <c r="C251" s="201"/>
      <c r="D251" s="200"/>
      <c r="EN251" s="188"/>
      <c r="EO251" s="189"/>
      <c r="EP251" s="189"/>
      <c r="EQ251" s="190"/>
      <c r="ER251" s="190"/>
      <c r="ES251" s="190"/>
      <c r="ET251" s="190"/>
      <c r="EU251" s="190"/>
      <c r="EV251" s="190"/>
      <c r="EW251" s="190"/>
      <c r="EX251" s="190"/>
      <c r="EY251" s="190"/>
      <c r="EZ251" s="190"/>
      <c r="FA251" s="190"/>
      <c r="FB251" s="190"/>
      <c r="FC251" s="190"/>
      <c r="FD251" s="190"/>
      <c r="FE251" s="190"/>
      <c r="FF251" s="190"/>
      <c r="FG251" s="190"/>
      <c r="FH251" s="190"/>
      <c r="FI251" s="190"/>
      <c r="FJ251" s="190"/>
    </row>
    <row r="252" spans="1:166" ht="15" customHeight="1" x14ac:dyDescent="0.5">
      <c r="A252" s="198"/>
      <c r="B252" s="199"/>
      <c r="C252" s="201"/>
      <c r="D252" s="200"/>
      <c r="EN252" s="188"/>
      <c r="EO252" s="189"/>
      <c r="EP252" s="189"/>
      <c r="EQ252" s="190"/>
      <c r="ER252" s="190"/>
      <c r="ES252" s="190"/>
      <c r="ET252" s="190"/>
      <c r="EU252" s="190"/>
      <c r="EV252" s="190"/>
      <c r="EW252" s="190"/>
      <c r="EX252" s="190"/>
      <c r="EY252" s="190"/>
      <c r="EZ252" s="190"/>
      <c r="FA252" s="190"/>
      <c r="FB252" s="190"/>
      <c r="FC252" s="190"/>
      <c r="FD252" s="190"/>
      <c r="FE252" s="190"/>
      <c r="FF252" s="190"/>
      <c r="FG252" s="190"/>
      <c r="FH252" s="190"/>
      <c r="FI252" s="190"/>
      <c r="FJ252" s="190"/>
    </row>
    <row r="253" spans="1:166" ht="15" customHeight="1" x14ac:dyDescent="0.5">
      <c r="A253" s="198"/>
      <c r="B253" s="199"/>
      <c r="C253" s="201"/>
      <c r="D253" s="200"/>
      <c r="EN253" s="188"/>
      <c r="EO253" s="189"/>
      <c r="EP253" s="189"/>
      <c r="EQ253" s="190"/>
      <c r="ER253" s="190"/>
      <c r="ES253" s="190"/>
      <c r="ET253" s="190"/>
      <c r="EU253" s="190"/>
      <c r="EV253" s="190"/>
      <c r="EW253" s="190"/>
      <c r="EX253" s="190"/>
      <c r="EY253" s="190"/>
      <c r="EZ253" s="190"/>
      <c r="FA253" s="190"/>
      <c r="FB253" s="190"/>
      <c r="FC253" s="190"/>
      <c r="FD253" s="190"/>
      <c r="FE253" s="190"/>
      <c r="FF253" s="190"/>
      <c r="FG253" s="190"/>
      <c r="FH253" s="190"/>
      <c r="FI253" s="190"/>
      <c r="FJ253" s="190"/>
    </row>
    <row r="254" spans="1:166" ht="15" customHeight="1" x14ac:dyDescent="0.5">
      <c r="A254" s="198"/>
      <c r="B254" s="199"/>
      <c r="C254" s="201"/>
      <c r="D254" s="200"/>
      <c r="EN254" s="188"/>
      <c r="EO254" s="189"/>
      <c r="EP254" s="189"/>
      <c r="EQ254" s="190"/>
      <c r="ER254" s="190"/>
      <c r="ES254" s="190"/>
      <c r="ET254" s="190"/>
      <c r="EU254" s="190"/>
      <c r="EV254" s="190"/>
      <c r="EW254" s="190"/>
      <c r="EX254" s="190"/>
      <c r="EY254" s="190"/>
      <c r="EZ254" s="190"/>
      <c r="FA254" s="190"/>
      <c r="FB254" s="190"/>
      <c r="FC254" s="190"/>
      <c r="FD254" s="190"/>
      <c r="FE254" s="190"/>
      <c r="FF254" s="190"/>
      <c r="FG254" s="190"/>
      <c r="FH254" s="190"/>
      <c r="FI254" s="190"/>
      <c r="FJ254" s="190"/>
    </row>
    <row r="255" spans="1:166" ht="15" customHeight="1" x14ac:dyDescent="0.5">
      <c r="A255" s="198"/>
      <c r="B255" s="199"/>
      <c r="C255" s="201"/>
      <c r="D255" s="200"/>
      <c r="EN255" s="188"/>
      <c r="EO255" s="189"/>
      <c r="EP255" s="189"/>
      <c r="EQ255" s="190"/>
      <c r="ER255" s="190"/>
      <c r="ES255" s="190"/>
      <c r="ET255" s="190"/>
      <c r="EU255" s="190"/>
      <c r="EV255" s="190"/>
      <c r="EW255" s="190"/>
      <c r="EX255" s="190"/>
      <c r="EY255" s="190"/>
      <c r="EZ255" s="190"/>
      <c r="FA255" s="190"/>
      <c r="FB255" s="190"/>
      <c r="FC255" s="190"/>
      <c r="FD255" s="190"/>
      <c r="FE255" s="190"/>
      <c r="FF255" s="190"/>
      <c r="FG255" s="190"/>
      <c r="FH255" s="190"/>
      <c r="FI255" s="190"/>
      <c r="FJ255" s="190"/>
    </row>
    <row r="256" spans="1:166" ht="15" customHeight="1" x14ac:dyDescent="0.5">
      <c r="A256" s="198"/>
      <c r="B256" s="199"/>
      <c r="C256" s="201"/>
      <c r="D256" s="200"/>
      <c r="EN256" s="188"/>
      <c r="EO256" s="189"/>
      <c r="EP256" s="189"/>
      <c r="EQ256" s="190"/>
      <c r="ER256" s="190"/>
      <c r="ES256" s="190"/>
      <c r="ET256" s="190"/>
      <c r="EU256" s="190"/>
      <c r="EV256" s="190"/>
      <c r="EW256" s="190"/>
      <c r="EX256" s="190"/>
      <c r="EY256" s="190"/>
      <c r="EZ256" s="190"/>
      <c r="FA256" s="190"/>
      <c r="FB256" s="190"/>
      <c r="FC256" s="190"/>
      <c r="FD256" s="190"/>
      <c r="FE256" s="190"/>
      <c r="FF256" s="190"/>
      <c r="FG256" s="190"/>
      <c r="FH256" s="190"/>
      <c r="FI256" s="190"/>
      <c r="FJ256" s="190"/>
    </row>
    <row r="257" spans="1:166" ht="15" customHeight="1" x14ac:dyDescent="0.5">
      <c r="A257" s="198"/>
      <c r="B257" s="199"/>
      <c r="C257" s="201"/>
      <c r="D257" s="200"/>
      <c r="EN257" s="188"/>
      <c r="EO257" s="189"/>
      <c r="EP257" s="189"/>
      <c r="EQ257" s="190"/>
      <c r="ER257" s="190"/>
      <c r="ES257" s="190"/>
      <c r="ET257" s="190"/>
      <c r="EU257" s="190"/>
      <c r="EV257" s="190"/>
      <c r="EW257" s="190"/>
      <c r="EX257" s="190"/>
      <c r="EY257" s="190"/>
      <c r="EZ257" s="190"/>
      <c r="FA257" s="190"/>
      <c r="FB257" s="190"/>
      <c r="FC257" s="190"/>
      <c r="FD257" s="190"/>
      <c r="FE257" s="190"/>
      <c r="FF257" s="190"/>
      <c r="FG257" s="190"/>
      <c r="FH257" s="190"/>
      <c r="FI257" s="190"/>
      <c r="FJ257" s="190"/>
    </row>
    <row r="258" spans="1:166" ht="15" customHeight="1" x14ac:dyDescent="0.5">
      <c r="A258" s="198"/>
      <c r="B258" s="199"/>
      <c r="C258" s="201"/>
      <c r="D258" s="200"/>
      <c r="EN258" s="188"/>
      <c r="EO258" s="189"/>
      <c r="EP258" s="189"/>
      <c r="EQ258" s="190"/>
      <c r="ER258" s="190"/>
      <c r="ES258" s="190"/>
      <c r="ET258" s="190"/>
      <c r="EU258" s="190"/>
      <c r="EV258" s="190"/>
      <c r="EW258" s="190"/>
      <c r="EX258" s="190"/>
      <c r="EY258" s="190"/>
      <c r="EZ258" s="190"/>
      <c r="FA258" s="190"/>
      <c r="FB258" s="190"/>
      <c r="FC258" s="190"/>
      <c r="FD258" s="190"/>
      <c r="FE258" s="190"/>
      <c r="FF258" s="190"/>
      <c r="FG258" s="190"/>
      <c r="FH258" s="190"/>
      <c r="FI258" s="190"/>
      <c r="FJ258" s="190"/>
    </row>
    <row r="259" spans="1:166" ht="15" customHeight="1" x14ac:dyDescent="0.5">
      <c r="A259" s="198"/>
      <c r="B259" s="199"/>
      <c r="C259" s="201"/>
      <c r="D259" s="200"/>
      <c r="EN259" s="188"/>
      <c r="EO259" s="189"/>
      <c r="EP259" s="189"/>
      <c r="EQ259" s="190"/>
      <c r="ER259" s="190"/>
      <c r="ES259" s="190"/>
      <c r="ET259" s="190"/>
      <c r="EU259" s="190"/>
      <c r="EV259" s="190"/>
      <c r="EW259" s="190"/>
      <c r="EX259" s="190"/>
      <c r="EY259" s="190"/>
      <c r="EZ259" s="190"/>
      <c r="FA259" s="190"/>
      <c r="FB259" s="190"/>
      <c r="FC259" s="190"/>
      <c r="FD259" s="190"/>
      <c r="FE259" s="190"/>
      <c r="FF259" s="190"/>
      <c r="FG259" s="190"/>
      <c r="FH259" s="190"/>
      <c r="FI259" s="190"/>
      <c r="FJ259" s="190"/>
    </row>
    <row r="260" spans="1:166" ht="15" customHeight="1" x14ac:dyDescent="0.5">
      <c r="A260" s="198"/>
      <c r="B260" s="199"/>
      <c r="C260" s="201"/>
      <c r="D260" s="200"/>
      <c r="EN260" s="188"/>
      <c r="EO260" s="189"/>
      <c r="EP260" s="189"/>
      <c r="EQ260" s="190"/>
      <c r="ER260" s="190"/>
      <c r="ES260" s="190"/>
      <c r="ET260" s="190"/>
      <c r="EU260" s="190"/>
      <c r="EV260" s="190"/>
      <c r="EW260" s="190"/>
      <c r="EX260" s="190"/>
      <c r="EY260" s="190"/>
      <c r="EZ260" s="190"/>
      <c r="FA260" s="190"/>
      <c r="FB260" s="190"/>
      <c r="FC260" s="190"/>
      <c r="FD260" s="190"/>
      <c r="FE260" s="190"/>
      <c r="FF260" s="190"/>
      <c r="FG260" s="190"/>
      <c r="FH260" s="190"/>
      <c r="FI260" s="190"/>
      <c r="FJ260" s="190"/>
    </row>
    <row r="261" spans="1:166" ht="15" customHeight="1" x14ac:dyDescent="0.5">
      <c r="A261" s="198"/>
      <c r="B261" s="199"/>
      <c r="C261" s="201"/>
      <c r="D261" s="200"/>
      <c r="EN261" s="188"/>
      <c r="EO261" s="189"/>
      <c r="EP261" s="189"/>
      <c r="EQ261" s="190"/>
      <c r="ER261" s="190"/>
      <c r="ES261" s="190"/>
      <c r="ET261" s="190"/>
      <c r="EU261" s="190"/>
      <c r="EV261" s="190"/>
      <c r="EW261" s="190"/>
      <c r="EX261" s="190"/>
      <c r="EY261" s="190"/>
      <c r="EZ261" s="190"/>
      <c r="FA261" s="190"/>
      <c r="FB261" s="190"/>
      <c r="FC261" s="190"/>
      <c r="FD261" s="190"/>
      <c r="FE261" s="190"/>
      <c r="FF261" s="190"/>
      <c r="FG261" s="190"/>
      <c r="FH261" s="190"/>
      <c r="FI261" s="190"/>
      <c r="FJ261" s="190"/>
    </row>
    <row r="262" spans="1:166" ht="15" customHeight="1" x14ac:dyDescent="0.5">
      <c r="A262" s="198"/>
      <c r="B262" s="199"/>
      <c r="C262" s="201"/>
      <c r="D262" s="200"/>
      <c r="EN262" s="188"/>
      <c r="EO262" s="189"/>
      <c r="EP262" s="189"/>
      <c r="EQ262" s="190"/>
      <c r="ER262" s="190"/>
      <c r="ES262" s="190"/>
      <c r="ET262" s="190"/>
      <c r="EU262" s="190"/>
      <c r="EV262" s="190"/>
      <c r="EW262" s="190"/>
      <c r="EX262" s="190"/>
      <c r="EY262" s="190"/>
      <c r="EZ262" s="190"/>
      <c r="FA262" s="190"/>
      <c r="FB262" s="190"/>
      <c r="FC262" s="190"/>
      <c r="FD262" s="190"/>
      <c r="FE262" s="190"/>
      <c r="FF262" s="190"/>
      <c r="FG262" s="190"/>
      <c r="FH262" s="190"/>
      <c r="FI262" s="190"/>
      <c r="FJ262" s="190"/>
    </row>
    <row r="263" spans="1:166" ht="15" customHeight="1" x14ac:dyDescent="0.5">
      <c r="A263" s="198"/>
      <c r="B263" s="199"/>
      <c r="C263" s="201"/>
      <c r="D263" s="200"/>
      <c r="EN263" s="188"/>
      <c r="EO263" s="189"/>
      <c r="EP263" s="189"/>
      <c r="EQ263" s="190"/>
      <c r="ER263" s="190"/>
      <c r="ES263" s="190"/>
      <c r="ET263" s="190"/>
      <c r="EU263" s="190"/>
      <c r="EV263" s="190"/>
      <c r="EW263" s="190"/>
      <c r="EX263" s="190"/>
      <c r="EY263" s="190"/>
      <c r="EZ263" s="190"/>
      <c r="FA263" s="190"/>
      <c r="FB263" s="190"/>
      <c r="FC263" s="190"/>
      <c r="FD263" s="190"/>
      <c r="FE263" s="190"/>
      <c r="FF263" s="190"/>
      <c r="FG263" s="190"/>
      <c r="FH263" s="190"/>
      <c r="FI263" s="190"/>
      <c r="FJ263" s="190"/>
    </row>
    <row r="264" spans="1:166" ht="15" customHeight="1" x14ac:dyDescent="0.5">
      <c r="A264" s="198"/>
      <c r="B264" s="199"/>
      <c r="C264" s="201"/>
      <c r="D264" s="200"/>
      <c r="EN264" s="188"/>
      <c r="EO264" s="189"/>
      <c r="EP264" s="189"/>
      <c r="EQ264" s="190"/>
      <c r="ER264" s="190"/>
      <c r="ES264" s="190"/>
      <c r="ET264" s="190"/>
      <c r="EU264" s="190"/>
      <c r="EV264" s="190"/>
      <c r="EW264" s="190"/>
      <c r="EX264" s="190"/>
      <c r="EY264" s="190"/>
      <c r="EZ264" s="190"/>
      <c r="FA264" s="190"/>
      <c r="FB264" s="190"/>
      <c r="FC264" s="190"/>
      <c r="FD264" s="190"/>
      <c r="FE264" s="190"/>
      <c r="FF264" s="190"/>
      <c r="FG264" s="190"/>
      <c r="FH264" s="190"/>
      <c r="FI264" s="190"/>
      <c r="FJ264" s="190"/>
    </row>
    <row r="265" spans="1:166" ht="15" customHeight="1" x14ac:dyDescent="0.5">
      <c r="A265" s="198"/>
      <c r="B265" s="199"/>
      <c r="C265" s="201"/>
      <c r="D265" s="200"/>
      <c r="EN265" s="188"/>
      <c r="EO265" s="189"/>
      <c r="EP265" s="189"/>
      <c r="EQ265" s="190"/>
      <c r="ER265" s="190"/>
      <c r="ES265" s="190"/>
      <c r="ET265" s="190"/>
      <c r="EU265" s="190"/>
      <c r="EV265" s="190"/>
      <c r="EW265" s="190"/>
      <c r="EX265" s="190"/>
      <c r="EY265" s="190"/>
      <c r="EZ265" s="190"/>
      <c r="FA265" s="190"/>
      <c r="FB265" s="190"/>
      <c r="FC265" s="190"/>
      <c r="FD265" s="190"/>
      <c r="FE265" s="190"/>
      <c r="FF265" s="190"/>
      <c r="FG265" s="190"/>
      <c r="FH265" s="190"/>
      <c r="FI265" s="190"/>
      <c r="FJ265" s="190"/>
    </row>
    <row r="266" spans="1:166" ht="15" customHeight="1" x14ac:dyDescent="0.5">
      <c r="A266" s="198"/>
      <c r="B266" s="199"/>
      <c r="C266" s="201"/>
      <c r="D266" s="200"/>
      <c r="EN266" s="188"/>
      <c r="EO266" s="189"/>
      <c r="EP266" s="189"/>
      <c r="EQ266" s="190"/>
      <c r="ER266" s="190"/>
      <c r="ES266" s="190"/>
      <c r="ET266" s="190"/>
      <c r="EU266" s="190"/>
      <c r="EV266" s="190"/>
      <c r="EW266" s="190"/>
      <c r="EX266" s="190"/>
      <c r="EY266" s="190"/>
      <c r="EZ266" s="190"/>
      <c r="FA266" s="190"/>
      <c r="FB266" s="190"/>
      <c r="FC266" s="190"/>
      <c r="FD266" s="190"/>
      <c r="FE266" s="190"/>
      <c r="FF266" s="190"/>
      <c r="FG266" s="190"/>
      <c r="FH266" s="190"/>
      <c r="FI266" s="190"/>
      <c r="FJ266" s="190"/>
    </row>
    <row r="267" spans="1:166" ht="15" customHeight="1" x14ac:dyDescent="0.5">
      <c r="A267" s="198"/>
      <c r="B267" s="199"/>
      <c r="C267" s="201"/>
      <c r="D267" s="200"/>
      <c r="EN267" s="188"/>
      <c r="EO267" s="189"/>
      <c r="EP267" s="189"/>
      <c r="EQ267" s="190"/>
      <c r="ER267" s="190"/>
      <c r="ES267" s="190"/>
      <c r="ET267" s="190"/>
      <c r="EU267" s="190"/>
      <c r="EV267" s="190"/>
      <c r="EW267" s="190"/>
      <c r="EX267" s="190"/>
      <c r="EY267" s="190"/>
      <c r="EZ267" s="190"/>
      <c r="FA267" s="190"/>
      <c r="FB267" s="190"/>
      <c r="FC267" s="190"/>
      <c r="FD267" s="190"/>
      <c r="FE267" s="190"/>
      <c r="FF267" s="190"/>
      <c r="FG267" s="190"/>
      <c r="FH267" s="190"/>
      <c r="FI267" s="190"/>
      <c r="FJ267" s="190"/>
    </row>
    <row r="268" spans="1:166" ht="15" customHeight="1" x14ac:dyDescent="0.5">
      <c r="A268" s="198"/>
      <c r="B268" s="199"/>
      <c r="C268" s="201"/>
      <c r="D268" s="200"/>
      <c r="EN268" s="188"/>
      <c r="EO268" s="189"/>
      <c r="EP268" s="189"/>
      <c r="EQ268" s="190"/>
      <c r="ER268" s="190"/>
      <c r="ES268" s="190"/>
      <c r="ET268" s="190"/>
      <c r="EU268" s="190"/>
      <c r="EV268" s="190"/>
      <c r="EW268" s="190"/>
      <c r="EX268" s="190"/>
      <c r="EY268" s="190"/>
      <c r="EZ268" s="190"/>
      <c r="FA268" s="190"/>
      <c r="FB268" s="190"/>
      <c r="FC268" s="190"/>
      <c r="FD268" s="190"/>
      <c r="FE268" s="190"/>
      <c r="FF268" s="190"/>
      <c r="FG268" s="190"/>
      <c r="FH268" s="190"/>
      <c r="FI268" s="190"/>
      <c r="FJ268" s="190"/>
    </row>
    <row r="269" spans="1:166" ht="15" customHeight="1" x14ac:dyDescent="0.5">
      <c r="A269" s="198"/>
      <c r="B269" s="199"/>
      <c r="C269" s="201"/>
      <c r="D269" s="200"/>
      <c r="EN269" s="188"/>
      <c r="EO269" s="189"/>
      <c r="EP269" s="189"/>
      <c r="EQ269" s="190"/>
      <c r="ER269" s="190"/>
      <c r="ES269" s="190"/>
      <c r="ET269" s="190"/>
      <c r="EU269" s="190"/>
      <c r="EV269" s="190"/>
      <c r="EW269" s="190"/>
      <c r="EX269" s="190"/>
      <c r="EY269" s="190"/>
      <c r="EZ269" s="190"/>
      <c r="FA269" s="190"/>
      <c r="FB269" s="190"/>
      <c r="FC269" s="190"/>
      <c r="FD269" s="190"/>
      <c r="FE269" s="190"/>
      <c r="FF269" s="190"/>
      <c r="FG269" s="190"/>
      <c r="FH269" s="190"/>
      <c r="FI269" s="190"/>
      <c r="FJ269" s="190"/>
    </row>
    <row r="270" spans="1:166" ht="15" customHeight="1" x14ac:dyDescent="0.5">
      <c r="A270" s="198"/>
      <c r="B270" s="199"/>
      <c r="C270" s="201"/>
      <c r="D270" s="200"/>
      <c r="EN270" s="188"/>
      <c r="EO270" s="189"/>
      <c r="EP270" s="189"/>
      <c r="EQ270" s="190"/>
      <c r="ER270" s="190"/>
      <c r="ES270" s="190"/>
      <c r="ET270" s="190"/>
      <c r="EU270" s="190"/>
      <c r="EV270" s="190"/>
      <c r="EW270" s="190"/>
      <c r="EX270" s="190"/>
      <c r="EY270" s="190"/>
      <c r="EZ270" s="190"/>
      <c r="FA270" s="190"/>
      <c r="FB270" s="190"/>
      <c r="FC270" s="190"/>
      <c r="FD270" s="190"/>
      <c r="FE270" s="190"/>
      <c r="FF270" s="190"/>
      <c r="FG270" s="190"/>
      <c r="FH270" s="190"/>
      <c r="FI270" s="190"/>
      <c r="FJ270" s="190"/>
    </row>
    <row r="271" spans="1:166" ht="15" customHeight="1" x14ac:dyDescent="0.5">
      <c r="A271" s="198"/>
      <c r="B271" s="199"/>
      <c r="C271" s="201"/>
      <c r="D271" s="200"/>
      <c r="EN271" s="188"/>
      <c r="EO271" s="189"/>
      <c r="EP271" s="189"/>
      <c r="EQ271" s="190"/>
      <c r="ER271" s="190"/>
      <c r="ES271" s="190"/>
      <c r="ET271" s="190"/>
      <c r="EU271" s="190"/>
      <c r="EV271" s="190"/>
      <c r="EW271" s="190"/>
      <c r="EX271" s="190"/>
      <c r="EY271" s="190"/>
      <c r="EZ271" s="190"/>
      <c r="FA271" s="190"/>
      <c r="FB271" s="190"/>
      <c r="FC271" s="190"/>
      <c r="FD271" s="190"/>
      <c r="FE271" s="190"/>
      <c r="FF271" s="190"/>
      <c r="FG271" s="190"/>
      <c r="FH271" s="190"/>
      <c r="FI271" s="190"/>
      <c r="FJ271" s="190"/>
    </row>
    <row r="272" spans="1:166" ht="15" customHeight="1" x14ac:dyDescent="0.5">
      <c r="A272" s="198"/>
      <c r="B272" s="199"/>
      <c r="C272" s="201"/>
      <c r="D272" s="200"/>
      <c r="EN272" s="188"/>
      <c r="EO272" s="189"/>
      <c r="EP272" s="189"/>
      <c r="EQ272" s="190"/>
      <c r="ER272" s="190"/>
      <c r="ES272" s="190"/>
      <c r="ET272" s="190"/>
      <c r="EU272" s="190"/>
      <c r="EV272" s="190"/>
      <c r="EW272" s="190"/>
      <c r="EX272" s="190"/>
      <c r="EY272" s="190"/>
      <c r="EZ272" s="190"/>
      <c r="FA272" s="190"/>
      <c r="FB272" s="190"/>
      <c r="FC272" s="190"/>
      <c r="FD272" s="190"/>
      <c r="FE272" s="190"/>
      <c r="FF272" s="190"/>
      <c r="FG272" s="190"/>
      <c r="FH272" s="190"/>
      <c r="FI272" s="190"/>
      <c r="FJ272" s="190"/>
    </row>
    <row r="273" spans="1:166" ht="15" customHeight="1" x14ac:dyDescent="0.5">
      <c r="A273" s="198"/>
      <c r="B273" s="199"/>
      <c r="C273" s="201"/>
      <c r="D273" s="200"/>
      <c r="EN273" s="188"/>
      <c r="EO273" s="189"/>
      <c r="EP273" s="189"/>
      <c r="EQ273" s="190"/>
      <c r="ER273" s="190"/>
      <c r="ES273" s="190"/>
      <c r="ET273" s="190"/>
      <c r="EU273" s="190"/>
      <c r="EV273" s="190"/>
      <c r="EW273" s="190"/>
      <c r="EX273" s="190"/>
      <c r="EY273" s="190"/>
      <c r="EZ273" s="190"/>
      <c r="FA273" s="190"/>
      <c r="FB273" s="190"/>
      <c r="FC273" s="190"/>
      <c r="FD273" s="190"/>
      <c r="FE273" s="190"/>
      <c r="FF273" s="190"/>
      <c r="FG273" s="190"/>
      <c r="FH273" s="190"/>
      <c r="FI273" s="190"/>
      <c r="FJ273" s="190"/>
    </row>
    <row r="274" spans="1:166" ht="15" customHeight="1" x14ac:dyDescent="0.5">
      <c r="A274" s="198"/>
      <c r="B274" s="199"/>
      <c r="C274" s="201"/>
      <c r="D274" s="200"/>
      <c r="EN274" s="188"/>
      <c r="EO274" s="189"/>
      <c r="EP274" s="189"/>
      <c r="EQ274" s="190"/>
      <c r="ER274" s="190"/>
      <c r="ES274" s="190"/>
      <c r="ET274" s="190"/>
      <c r="EU274" s="190"/>
      <c r="EV274" s="190"/>
      <c r="EW274" s="190"/>
      <c r="EX274" s="190"/>
      <c r="EY274" s="190"/>
      <c r="EZ274" s="190"/>
      <c r="FA274" s="190"/>
      <c r="FB274" s="190"/>
      <c r="FC274" s="190"/>
      <c r="FD274" s="190"/>
      <c r="FE274" s="190"/>
      <c r="FF274" s="190"/>
      <c r="FG274" s="190"/>
      <c r="FH274" s="190"/>
      <c r="FI274" s="190"/>
      <c r="FJ274" s="190"/>
    </row>
    <row r="275" spans="1:166" ht="15" customHeight="1" x14ac:dyDescent="0.5">
      <c r="A275" s="198"/>
      <c r="B275" s="199"/>
      <c r="C275" s="201"/>
      <c r="D275" s="200"/>
      <c r="EN275" s="188"/>
      <c r="EO275" s="189"/>
      <c r="EP275" s="189"/>
      <c r="EQ275" s="190"/>
      <c r="ER275" s="190"/>
      <c r="ES275" s="190"/>
      <c r="ET275" s="190"/>
      <c r="EU275" s="190"/>
      <c r="EV275" s="190"/>
      <c r="EW275" s="190"/>
      <c r="EX275" s="190"/>
      <c r="EY275" s="190"/>
      <c r="EZ275" s="190"/>
      <c r="FA275" s="190"/>
      <c r="FB275" s="190"/>
      <c r="FC275" s="190"/>
      <c r="FD275" s="190"/>
      <c r="FE275" s="190"/>
      <c r="FF275" s="190"/>
      <c r="FG275" s="190"/>
      <c r="FH275" s="190"/>
      <c r="FI275" s="190"/>
      <c r="FJ275" s="190"/>
    </row>
    <row r="276" spans="1:166" ht="15" customHeight="1" x14ac:dyDescent="0.5">
      <c r="A276" s="198"/>
      <c r="B276" s="199"/>
      <c r="C276" s="201"/>
      <c r="D276" s="200"/>
      <c r="EN276" s="188"/>
      <c r="EO276" s="189"/>
      <c r="EP276" s="189"/>
      <c r="EQ276" s="190"/>
      <c r="ER276" s="190"/>
      <c r="ES276" s="190"/>
      <c r="ET276" s="190"/>
      <c r="EU276" s="190"/>
      <c r="EV276" s="190"/>
      <c r="EW276" s="190"/>
      <c r="EX276" s="190"/>
      <c r="EY276" s="190"/>
      <c r="EZ276" s="190"/>
      <c r="FA276" s="190"/>
      <c r="FB276" s="190"/>
      <c r="FC276" s="190"/>
      <c r="FD276" s="190"/>
      <c r="FE276" s="190"/>
      <c r="FF276" s="190"/>
      <c r="FG276" s="190"/>
      <c r="FH276" s="190"/>
      <c r="FI276" s="190"/>
      <c r="FJ276" s="190"/>
    </row>
    <row r="277" spans="1:166" ht="15" customHeight="1" x14ac:dyDescent="0.5">
      <c r="A277" s="198"/>
      <c r="B277" s="199"/>
      <c r="C277" s="201"/>
      <c r="D277" s="200"/>
      <c r="EN277" s="188"/>
      <c r="EO277" s="189"/>
      <c r="EP277" s="189"/>
      <c r="EQ277" s="190"/>
      <c r="ER277" s="190"/>
      <c r="ES277" s="190"/>
      <c r="ET277" s="190"/>
      <c r="EU277" s="190"/>
      <c r="EV277" s="190"/>
      <c r="EW277" s="190"/>
      <c r="EX277" s="190"/>
      <c r="EY277" s="190"/>
      <c r="EZ277" s="190"/>
      <c r="FA277" s="190"/>
      <c r="FB277" s="190"/>
      <c r="FC277" s="190"/>
      <c r="FD277" s="190"/>
      <c r="FE277" s="190"/>
      <c r="FF277" s="190"/>
      <c r="FG277" s="190"/>
      <c r="FH277" s="190"/>
      <c r="FI277" s="190"/>
      <c r="FJ277" s="190"/>
    </row>
    <row r="278" spans="1:166" ht="15" customHeight="1" x14ac:dyDescent="0.5">
      <c r="A278" s="198"/>
      <c r="B278" s="199"/>
      <c r="C278" s="201"/>
      <c r="D278" s="200"/>
      <c r="EN278" s="188"/>
      <c r="EO278" s="189"/>
      <c r="EP278" s="189"/>
      <c r="EQ278" s="190"/>
      <c r="ER278" s="190"/>
      <c r="ES278" s="190"/>
      <c r="ET278" s="190"/>
      <c r="EU278" s="190"/>
      <c r="EV278" s="190"/>
      <c r="EW278" s="190"/>
      <c r="EX278" s="190"/>
      <c r="EY278" s="190"/>
      <c r="EZ278" s="190"/>
      <c r="FA278" s="190"/>
      <c r="FB278" s="190"/>
      <c r="FC278" s="190"/>
      <c r="FD278" s="190"/>
      <c r="FE278" s="190"/>
      <c r="FF278" s="190"/>
      <c r="FG278" s="190"/>
      <c r="FH278" s="190"/>
      <c r="FI278" s="190"/>
      <c r="FJ278" s="190"/>
    </row>
    <row r="279" spans="1:166" ht="15" customHeight="1" x14ac:dyDescent="0.5">
      <c r="A279" s="198"/>
      <c r="B279" s="199"/>
      <c r="C279" s="201"/>
      <c r="D279" s="200"/>
      <c r="EN279" s="188"/>
      <c r="EO279" s="189"/>
      <c r="EP279" s="189"/>
      <c r="EQ279" s="190"/>
      <c r="ER279" s="190"/>
      <c r="ES279" s="190"/>
      <c r="ET279" s="190"/>
      <c r="EU279" s="190"/>
      <c r="EV279" s="190"/>
      <c r="EW279" s="190"/>
      <c r="EX279" s="190"/>
      <c r="EY279" s="190"/>
      <c r="EZ279" s="190"/>
      <c r="FA279" s="190"/>
      <c r="FB279" s="190"/>
      <c r="FC279" s="190"/>
      <c r="FD279" s="190"/>
      <c r="FE279" s="190"/>
      <c r="FF279" s="190"/>
      <c r="FG279" s="190"/>
      <c r="FH279" s="190"/>
      <c r="FI279" s="190"/>
      <c r="FJ279" s="190"/>
    </row>
    <row r="280" spans="1:166" ht="15" customHeight="1" x14ac:dyDescent="0.5">
      <c r="A280" s="198"/>
      <c r="B280" s="199"/>
      <c r="C280" s="201"/>
      <c r="D280" s="200"/>
      <c r="EN280" s="188"/>
      <c r="EO280" s="189"/>
      <c r="EP280" s="189"/>
      <c r="EQ280" s="190"/>
      <c r="ER280" s="190"/>
      <c r="ES280" s="190"/>
      <c r="ET280" s="190"/>
      <c r="EU280" s="190"/>
      <c r="EV280" s="190"/>
      <c r="EW280" s="190"/>
      <c r="EX280" s="190"/>
      <c r="EY280" s="190"/>
      <c r="EZ280" s="190"/>
      <c r="FA280" s="190"/>
      <c r="FB280" s="190"/>
      <c r="FC280" s="190"/>
      <c r="FD280" s="190"/>
      <c r="FE280" s="190"/>
      <c r="FF280" s="190"/>
      <c r="FG280" s="190"/>
      <c r="FH280" s="190"/>
      <c r="FI280" s="190"/>
      <c r="FJ280" s="190"/>
    </row>
    <row r="281" spans="1:166" ht="15" customHeight="1" x14ac:dyDescent="0.5">
      <c r="A281" s="198"/>
      <c r="B281" s="199"/>
      <c r="C281" s="201"/>
      <c r="D281" s="200"/>
      <c r="EN281" s="188"/>
      <c r="EO281" s="189"/>
      <c r="EP281" s="189"/>
      <c r="EQ281" s="190"/>
      <c r="ER281" s="190"/>
      <c r="ES281" s="190"/>
      <c r="ET281" s="190"/>
      <c r="EU281" s="190"/>
      <c r="EV281" s="190"/>
      <c r="EW281" s="190"/>
      <c r="EX281" s="190"/>
      <c r="EY281" s="190"/>
      <c r="EZ281" s="190"/>
      <c r="FA281" s="190"/>
      <c r="FB281" s="190"/>
      <c r="FC281" s="190"/>
      <c r="FD281" s="190"/>
      <c r="FE281" s="190"/>
      <c r="FF281" s="190"/>
      <c r="FG281" s="190"/>
      <c r="FH281" s="190"/>
      <c r="FI281" s="190"/>
      <c r="FJ281" s="190"/>
    </row>
    <row r="282" spans="1:166" ht="15" customHeight="1" x14ac:dyDescent="0.5">
      <c r="A282" s="198"/>
      <c r="B282" s="199"/>
      <c r="C282" s="201"/>
      <c r="D282" s="200"/>
      <c r="EN282" s="188"/>
      <c r="EO282" s="189"/>
      <c r="EP282" s="189"/>
      <c r="EQ282" s="190"/>
      <c r="ER282" s="190"/>
      <c r="ES282" s="190"/>
      <c r="ET282" s="190"/>
      <c r="EU282" s="190"/>
      <c r="EV282" s="190"/>
      <c r="EW282" s="190"/>
      <c r="EX282" s="190"/>
      <c r="EY282" s="190"/>
      <c r="EZ282" s="190"/>
      <c r="FA282" s="190"/>
      <c r="FB282" s="190"/>
      <c r="FC282" s="190"/>
      <c r="FD282" s="190"/>
      <c r="FE282" s="190"/>
      <c r="FF282" s="190"/>
      <c r="FG282" s="190"/>
      <c r="FH282" s="190"/>
      <c r="FI282" s="190"/>
      <c r="FJ282" s="190"/>
    </row>
    <row r="283" spans="1:166" ht="15" customHeight="1" x14ac:dyDescent="0.5">
      <c r="A283" s="198"/>
      <c r="B283" s="199"/>
      <c r="C283" s="201"/>
      <c r="D283" s="200"/>
      <c r="EN283" s="188"/>
      <c r="EO283" s="189"/>
      <c r="EP283" s="189"/>
      <c r="EQ283" s="190"/>
      <c r="ER283" s="190"/>
      <c r="ES283" s="190"/>
      <c r="ET283" s="190"/>
      <c r="EU283" s="190"/>
      <c r="EV283" s="190"/>
      <c r="EW283" s="190"/>
      <c r="EX283" s="190"/>
      <c r="EY283" s="190"/>
      <c r="EZ283" s="190"/>
      <c r="FA283" s="190"/>
      <c r="FB283" s="190"/>
      <c r="FC283" s="190"/>
      <c r="FD283" s="190"/>
      <c r="FE283" s="190"/>
      <c r="FF283" s="190"/>
      <c r="FG283" s="190"/>
      <c r="FH283" s="190"/>
      <c r="FI283" s="190"/>
      <c r="FJ283" s="190"/>
    </row>
    <row r="284" spans="1:166" ht="15" customHeight="1" x14ac:dyDescent="0.5">
      <c r="A284" s="198"/>
      <c r="B284" s="199"/>
      <c r="C284" s="201"/>
      <c r="D284" s="200"/>
      <c r="EN284" s="188"/>
      <c r="EO284" s="189"/>
      <c r="EP284" s="189"/>
      <c r="EQ284" s="190"/>
      <c r="ER284" s="190"/>
      <c r="ES284" s="190"/>
      <c r="ET284" s="190"/>
      <c r="EU284" s="190"/>
      <c r="EV284" s="190"/>
      <c r="EW284" s="190"/>
      <c r="EX284" s="190"/>
      <c r="EY284" s="190"/>
      <c r="EZ284" s="190"/>
      <c r="FA284" s="190"/>
      <c r="FB284" s="190"/>
      <c r="FC284" s="190"/>
      <c r="FD284" s="190"/>
      <c r="FE284" s="190"/>
      <c r="FF284" s="190"/>
      <c r="FG284" s="190"/>
      <c r="FH284" s="190"/>
      <c r="FI284" s="190"/>
      <c r="FJ284" s="190"/>
    </row>
    <row r="285" spans="1:166" ht="15" customHeight="1" x14ac:dyDescent="0.5">
      <c r="A285" s="198"/>
      <c r="B285" s="199"/>
      <c r="C285" s="201"/>
      <c r="D285" s="200"/>
      <c r="EN285" s="188"/>
      <c r="EO285" s="189"/>
      <c r="EP285" s="189"/>
      <c r="EQ285" s="190"/>
      <c r="ER285" s="190"/>
      <c r="ES285" s="190"/>
      <c r="ET285" s="190"/>
      <c r="EU285" s="190"/>
      <c r="EV285" s="190"/>
      <c r="EW285" s="190"/>
      <c r="EX285" s="190"/>
      <c r="EY285" s="190"/>
      <c r="EZ285" s="190"/>
      <c r="FA285" s="190"/>
      <c r="FB285" s="190"/>
      <c r="FC285" s="190"/>
      <c r="FD285" s="190"/>
      <c r="FE285" s="190"/>
      <c r="FF285" s="190"/>
      <c r="FG285" s="190"/>
      <c r="FH285" s="190"/>
      <c r="FI285" s="190"/>
      <c r="FJ285" s="190"/>
    </row>
    <row r="286" spans="1:166" ht="15" customHeight="1" x14ac:dyDescent="0.5">
      <c r="A286" s="198"/>
      <c r="B286" s="199"/>
      <c r="C286" s="201"/>
      <c r="D286" s="200"/>
      <c r="EN286" s="188"/>
      <c r="EO286" s="189"/>
      <c r="EP286" s="189"/>
      <c r="EQ286" s="190"/>
      <c r="ER286" s="190"/>
      <c r="ES286" s="190"/>
      <c r="ET286" s="190"/>
      <c r="EU286" s="190"/>
      <c r="EV286" s="190"/>
      <c r="EW286" s="190"/>
      <c r="EX286" s="190"/>
      <c r="EY286" s="190"/>
      <c r="EZ286" s="190"/>
      <c r="FA286" s="190"/>
      <c r="FB286" s="190"/>
      <c r="FC286" s="190"/>
      <c r="FD286" s="190"/>
      <c r="FE286" s="190"/>
      <c r="FF286" s="190"/>
      <c r="FG286" s="190"/>
      <c r="FH286" s="190"/>
      <c r="FI286" s="190"/>
      <c r="FJ286" s="190"/>
    </row>
    <row r="287" spans="1:166" ht="15" customHeight="1" x14ac:dyDescent="0.5">
      <c r="A287" s="198"/>
      <c r="B287" s="199"/>
      <c r="C287" s="201"/>
      <c r="D287" s="200"/>
      <c r="EN287" s="188"/>
      <c r="EO287" s="189"/>
      <c r="EP287" s="189"/>
      <c r="EQ287" s="190"/>
      <c r="ER287" s="190"/>
      <c r="ES287" s="190"/>
      <c r="ET287" s="190"/>
      <c r="EU287" s="190"/>
      <c r="EV287" s="190"/>
      <c r="EW287" s="190"/>
      <c r="EX287" s="190"/>
      <c r="EY287" s="190"/>
      <c r="EZ287" s="190"/>
      <c r="FA287" s="190"/>
      <c r="FB287" s="190"/>
      <c r="FC287" s="190"/>
      <c r="FD287" s="190"/>
      <c r="FE287" s="190"/>
      <c r="FF287" s="190"/>
      <c r="FG287" s="190"/>
      <c r="FH287" s="190"/>
      <c r="FI287" s="190"/>
      <c r="FJ287" s="190"/>
    </row>
    <row r="288" spans="1:166" ht="15" customHeight="1" x14ac:dyDescent="0.5">
      <c r="A288" s="198"/>
      <c r="B288" s="199"/>
      <c r="C288" s="201"/>
      <c r="D288" s="200"/>
      <c r="EN288" s="188"/>
      <c r="EO288" s="189"/>
      <c r="EP288" s="189"/>
      <c r="EQ288" s="190"/>
      <c r="ER288" s="190"/>
      <c r="ES288" s="190"/>
      <c r="ET288" s="190"/>
      <c r="EU288" s="190"/>
      <c r="EV288" s="190"/>
      <c r="EW288" s="190"/>
      <c r="EX288" s="190"/>
      <c r="EY288" s="190"/>
      <c r="EZ288" s="190"/>
      <c r="FA288" s="190"/>
      <c r="FB288" s="190"/>
      <c r="FC288" s="190"/>
      <c r="FD288" s="190"/>
      <c r="FE288" s="190"/>
      <c r="FF288" s="190"/>
      <c r="FG288" s="190"/>
      <c r="FH288" s="190"/>
      <c r="FI288" s="190"/>
      <c r="FJ288" s="190"/>
    </row>
    <row r="289" spans="1:166" ht="15" customHeight="1" x14ac:dyDescent="0.5">
      <c r="A289" s="198"/>
      <c r="B289" s="199"/>
      <c r="C289" s="201"/>
      <c r="D289" s="200"/>
      <c r="EN289" s="188"/>
      <c r="EO289" s="189"/>
      <c r="EP289" s="189"/>
      <c r="EQ289" s="190"/>
      <c r="ER289" s="190"/>
      <c r="ES289" s="190"/>
      <c r="ET289" s="190"/>
      <c r="EU289" s="190"/>
      <c r="EV289" s="190"/>
      <c r="EW289" s="190"/>
      <c r="EX289" s="190"/>
      <c r="EY289" s="190"/>
      <c r="EZ289" s="190"/>
      <c r="FA289" s="190"/>
      <c r="FB289" s="190"/>
      <c r="FC289" s="190"/>
      <c r="FD289" s="190"/>
      <c r="FE289" s="190"/>
      <c r="FF289" s="190"/>
      <c r="FG289" s="190"/>
      <c r="FH289" s="190"/>
      <c r="FI289" s="190"/>
      <c r="FJ289" s="190"/>
    </row>
    <row r="290" spans="1:166" ht="15" customHeight="1" x14ac:dyDescent="0.5">
      <c r="A290" s="198"/>
      <c r="B290" s="199"/>
      <c r="C290" s="201"/>
      <c r="D290" s="200"/>
      <c r="EN290" s="188"/>
      <c r="EO290" s="189"/>
      <c r="EP290" s="189"/>
      <c r="EQ290" s="190"/>
      <c r="ER290" s="190"/>
      <c r="ES290" s="190"/>
      <c r="ET290" s="190"/>
      <c r="EU290" s="190"/>
      <c r="EV290" s="190"/>
      <c r="EW290" s="190"/>
      <c r="EX290" s="190"/>
      <c r="EY290" s="190"/>
      <c r="EZ290" s="190"/>
      <c r="FA290" s="190"/>
      <c r="FB290" s="190"/>
      <c r="FC290" s="190"/>
      <c r="FD290" s="190"/>
      <c r="FE290" s="190"/>
      <c r="FF290" s="190"/>
      <c r="FG290" s="190"/>
      <c r="FH290" s="190"/>
      <c r="FI290" s="190"/>
      <c r="FJ290" s="190"/>
    </row>
    <row r="291" spans="1:166" ht="15" customHeight="1" x14ac:dyDescent="0.5">
      <c r="A291" s="198"/>
      <c r="B291" s="199"/>
      <c r="C291" s="201"/>
      <c r="D291" s="200"/>
      <c r="EN291" s="188"/>
      <c r="EO291" s="189"/>
      <c r="EP291" s="189"/>
      <c r="EQ291" s="190"/>
      <c r="ER291" s="190"/>
      <c r="ES291" s="190"/>
      <c r="ET291" s="190"/>
      <c r="EU291" s="190"/>
      <c r="EV291" s="190"/>
      <c r="EW291" s="190"/>
      <c r="EX291" s="190"/>
      <c r="EY291" s="190"/>
      <c r="EZ291" s="190"/>
      <c r="FA291" s="190"/>
      <c r="FB291" s="190"/>
      <c r="FC291" s="190"/>
      <c r="FD291" s="190"/>
      <c r="FE291" s="190"/>
      <c r="FF291" s="190"/>
      <c r="FG291" s="190"/>
      <c r="FH291" s="190"/>
      <c r="FI291" s="190"/>
      <c r="FJ291" s="190"/>
    </row>
    <row r="292" spans="1:166" ht="15" customHeight="1" x14ac:dyDescent="0.5">
      <c r="A292" s="198"/>
      <c r="B292" s="199"/>
      <c r="C292" s="201"/>
      <c r="D292" s="200"/>
      <c r="EN292" s="188"/>
      <c r="EO292" s="189"/>
      <c r="EP292" s="189"/>
      <c r="EQ292" s="190"/>
      <c r="ER292" s="190"/>
      <c r="ES292" s="190"/>
      <c r="ET292" s="190"/>
      <c r="EU292" s="190"/>
      <c r="EV292" s="190"/>
      <c r="EW292" s="190"/>
      <c r="EX292" s="190"/>
      <c r="EY292" s="190"/>
      <c r="EZ292" s="190"/>
      <c r="FA292" s="190"/>
      <c r="FB292" s="190"/>
      <c r="FC292" s="190"/>
      <c r="FD292" s="190"/>
      <c r="FE292" s="190"/>
      <c r="FF292" s="190"/>
      <c r="FG292" s="190"/>
      <c r="FH292" s="190"/>
      <c r="FI292" s="190"/>
      <c r="FJ292" s="190"/>
    </row>
    <row r="293" spans="1:166" ht="15" customHeight="1" x14ac:dyDescent="0.5">
      <c r="A293" s="198"/>
      <c r="B293" s="199"/>
      <c r="C293" s="201"/>
      <c r="D293" s="200"/>
      <c r="EN293" s="188"/>
      <c r="EO293" s="189"/>
      <c r="EP293" s="189"/>
      <c r="EQ293" s="190"/>
      <c r="ER293" s="190"/>
      <c r="ES293" s="190"/>
      <c r="ET293" s="190"/>
      <c r="EU293" s="190"/>
      <c r="EV293" s="190"/>
      <c r="EW293" s="190"/>
      <c r="EX293" s="190"/>
      <c r="EY293" s="190"/>
      <c r="EZ293" s="190"/>
      <c r="FA293" s="190"/>
      <c r="FB293" s="190"/>
      <c r="FC293" s="190"/>
      <c r="FD293" s="190"/>
      <c r="FE293" s="190"/>
      <c r="FF293" s="190"/>
      <c r="FG293" s="190"/>
      <c r="FH293" s="190"/>
      <c r="FI293" s="190"/>
      <c r="FJ293" s="190"/>
    </row>
    <row r="294" spans="1:166" ht="15" customHeight="1" x14ac:dyDescent="0.5">
      <c r="A294" s="198"/>
      <c r="B294" s="199"/>
      <c r="C294" s="201"/>
      <c r="D294" s="200"/>
      <c r="EN294" s="188"/>
      <c r="EO294" s="189"/>
      <c r="EP294" s="189"/>
      <c r="EQ294" s="190"/>
      <c r="ER294" s="190"/>
      <c r="ES294" s="190"/>
      <c r="ET294" s="190"/>
      <c r="EU294" s="190"/>
      <c r="EV294" s="190"/>
      <c r="EW294" s="190"/>
      <c r="EX294" s="190"/>
      <c r="EY294" s="190"/>
      <c r="EZ294" s="190"/>
      <c r="FA294" s="190"/>
      <c r="FB294" s="190"/>
      <c r="FC294" s="190"/>
      <c r="FD294" s="190"/>
      <c r="FE294" s="190"/>
      <c r="FF294" s="190"/>
      <c r="FG294" s="190"/>
      <c r="FH294" s="190"/>
      <c r="FI294" s="190"/>
      <c r="FJ294" s="190"/>
    </row>
    <row r="295" spans="1:166" ht="15" customHeight="1" x14ac:dyDescent="0.5">
      <c r="A295" s="198"/>
      <c r="B295" s="199"/>
      <c r="C295" s="201"/>
      <c r="D295" s="200"/>
      <c r="EN295" s="188"/>
      <c r="EO295" s="189"/>
      <c r="EP295" s="189"/>
      <c r="EQ295" s="190"/>
      <c r="ER295" s="190"/>
      <c r="ES295" s="190"/>
      <c r="ET295" s="190"/>
      <c r="EU295" s="190"/>
      <c r="EV295" s="190"/>
      <c r="EW295" s="190"/>
      <c r="EX295" s="190"/>
      <c r="EY295" s="190"/>
      <c r="EZ295" s="190"/>
      <c r="FA295" s="190"/>
      <c r="FB295" s="190"/>
      <c r="FC295" s="190"/>
      <c r="FD295" s="190"/>
      <c r="FE295" s="190"/>
      <c r="FF295" s="190"/>
      <c r="FG295" s="190"/>
      <c r="FH295" s="190"/>
      <c r="FI295" s="190"/>
      <c r="FJ295" s="190"/>
    </row>
    <row r="296" spans="1:166" ht="15" customHeight="1" x14ac:dyDescent="0.5">
      <c r="A296" s="198"/>
      <c r="B296" s="199"/>
      <c r="C296" s="201"/>
      <c r="D296" s="200"/>
      <c r="EN296" s="188"/>
      <c r="EO296" s="189"/>
      <c r="EP296" s="189"/>
      <c r="EQ296" s="190"/>
      <c r="ER296" s="190"/>
      <c r="ES296" s="190"/>
      <c r="ET296" s="190"/>
      <c r="EU296" s="190"/>
      <c r="EV296" s="190"/>
      <c r="EW296" s="190"/>
      <c r="EX296" s="190"/>
      <c r="EY296" s="190"/>
      <c r="EZ296" s="190"/>
      <c r="FA296" s="190"/>
      <c r="FB296" s="190"/>
      <c r="FC296" s="190"/>
      <c r="FD296" s="190"/>
      <c r="FE296" s="190"/>
      <c r="FF296" s="190"/>
      <c r="FG296" s="190"/>
      <c r="FH296" s="190"/>
      <c r="FI296" s="190"/>
      <c r="FJ296" s="190"/>
    </row>
    <row r="297" spans="1:166" ht="15" customHeight="1" x14ac:dyDescent="0.5">
      <c r="A297" s="198"/>
      <c r="B297" s="199"/>
      <c r="C297" s="201"/>
      <c r="D297" s="200"/>
      <c r="EN297" s="188"/>
      <c r="EO297" s="189"/>
      <c r="EP297" s="189"/>
      <c r="EQ297" s="190"/>
      <c r="ER297" s="190"/>
      <c r="ES297" s="190"/>
      <c r="ET297" s="190"/>
      <c r="EU297" s="190"/>
      <c r="EV297" s="190"/>
      <c r="EW297" s="190"/>
      <c r="EX297" s="190"/>
      <c r="EY297" s="190"/>
      <c r="EZ297" s="190"/>
      <c r="FA297" s="190"/>
      <c r="FB297" s="190"/>
      <c r="FC297" s="190"/>
      <c r="FD297" s="190"/>
      <c r="FE297" s="190"/>
      <c r="FF297" s="190"/>
      <c r="FG297" s="190"/>
      <c r="FH297" s="190"/>
      <c r="FI297" s="190"/>
      <c r="FJ297" s="190"/>
    </row>
    <row r="298" spans="1:166" ht="15" customHeight="1" x14ac:dyDescent="0.5">
      <c r="A298" s="198"/>
      <c r="B298" s="199"/>
      <c r="C298" s="201"/>
      <c r="D298" s="200"/>
      <c r="EN298" s="188"/>
      <c r="EO298" s="189"/>
      <c r="EP298" s="189"/>
      <c r="EQ298" s="190"/>
      <c r="ER298" s="190"/>
      <c r="ES298" s="190"/>
      <c r="ET298" s="190"/>
      <c r="EU298" s="190"/>
      <c r="EV298" s="190"/>
      <c r="EW298" s="190"/>
      <c r="EX298" s="190"/>
      <c r="EY298" s="190"/>
      <c r="EZ298" s="190"/>
      <c r="FA298" s="190"/>
      <c r="FB298" s="190"/>
      <c r="FC298" s="190"/>
      <c r="FD298" s="190"/>
      <c r="FE298" s="190"/>
      <c r="FF298" s="190"/>
      <c r="FG298" s="190"/>
      <c r="FH298" s="190"/>
      <c r="FI298" s="190"/>
      <c r="FJ298" s="190"/>
    </row>
    <row r="299" spans="1:166" ht="15" customHeight="1" x14ac:dyDescent="0.5">
      <c r="A299" s="198"/>
      <c r="B299" s="199"/>
      <c r="C299" s="201"/>
      <c r="D299" s="200"/>
      <c r="EN299" s="188"/>
      <c r="EO299" s="189"/>
      <c r="EP299" s="189"/>
      <c r="EQ299" s="190"/>
      <c r="ER299" s="190"/>
      <c r="ES299" s="190"/>
      <c r="ET299" s="190"/>
      <c r="EU299" s="190"/>
      <c r="EV299" s="190"/>
      <c r="EW299" s="190"/>
      <c r="EX299" s="190"/>
      <c r="EY299" s="190"/>
      <c r="EZ299" s="190"/>
      <c r="FA299" s="190"/>
      <c r="FB299" s="190"/>
      <c r="FC299" s="190"/>
      <c r="FD299" s="190"/>
      <c r="FE299" s="190"/>
      <c r="FF299" s="190"/>
      <c r="FG299" s="190"/>
      <c r="FH299" s="190"/>
      <c r="FI299" s="190"/>
      <c r="FJ299" s="190"/>
    </row>
    <row r="300" spans="1:166" ht="15" customHeight="1" x14ac:dyDescent="0.5">
      <c r="A300" s="198"/>
      <c r="B300" s="199"/>
      <c r="C300" s="201"/>
      <c r="D300" s="200"/>
      <c r="EN300" s="188"/>
      <c r="EO300" s="189"/>
      <c r="EP300" s="189"/>
      <c r="EQ300" s="190"/>
      <c r="ER300" s="190"/>
      <c r="ES300" s="190"/>
      <c r="ET300" s="190"/>
      <c r="EU300" s="190"/>
      <c r="EV300" s="190"/>
      <c r="EW300" s="190"/>
      <c r="EX300" s="190"/>
      <c r="EY300" s="190"/>
      <c r="EZ300" s="190"/>
      <c r="FA300" s="190"/>
      <c r="FB300" s="190"/>
      <c r="FC300" s="190"/>
      <c r="FD300" s="190"/>
      <c r="FE300" s="190"/>
      <c r="FF300" s="190"/>
      <c r="FG300" s="190"/>
      <c r="FH300" s="190"/>
      <c r="FI300" s="190"/>
      <c r="FJ300" s="190"/>
    </row>
    <row r="301" spans="1:166" ht="15" customHeight="1" x14ac:dyDescent="0.5">
      <c r="A301" s="198"/>
      <c r="B301" s="199"/>
      <c r="C301" s="201"/>
      <c r="D301" s="200"/>
      <c r="EN301" s="188"/>
      <c r="EO301" s="189"/>
      <c r="EP301" s="189"/>
      <c r="EQ301" s="190"/>
      <c r="ER301" s="190"/>
      <c r="ES301" s="190"/>
      <c r="ET301" s="190"/>
      <c r="EU301" s="190"/>
      <c r="EV301" s="190"/>
      <c r="EW301" s="190"/>
      <c r="EX301" s="190"/>
      <c r="EY301" s="190"/>
      <c r="EZ301" s="190"/>
      <c r="FA301" s="190"/>
      <c r="FB301" s="190"/>
      <c r="FC301" s="190"/>
      <c r="FD301" s="190"/>
      <c r="FE301" s="190"/>
      <c r="FF301" s="190"/>
      <c r="FG301" s="190"/>
      <c r="FH301" s="190"/>
      <c r="FI301" s="190"/>
      <c r="FJ301" s="190"/>
    </row>
    <row r="302" spans="1:166" ht="15" customHeight="1" x14ac:dyDescent="0.5">
      <c r="A302" s="198"/>
      <c r="B302" s="199"/>
      <c r="C302" s="201"/>
      <c r="D302" s="200"/>
      <c r="EN302" s="188"/>
      <c r="EO302" s="189"/>
      <c r="EP302" s="189"/>
      <c r="EQ302" s="190"/>
      <c r="ER302" s="190"/>
      <c r="ES302" s="190"/>
      <c r="ET302" s="190"/>
      <c r="EU302" s="190"/>
      <c r="EV302" s="190"/>
      <c r="EW302" s="190"/>
      <c r="EX302" s="190"/>
      <c r="EY302" s="190"/>
      <c r="EZ302" s="190"/>
      <c r="FA302" s="190"/>
      <c r="FB302" s="190"/>
      <c r="FC302" s="190"/>
      <c r="FD302" s="190"/>
      <c r="FE302" s="190"/>
      <c r="FF302" s="190"/>
      <c r="FG302" s="190"/>
      <c r="FH302" s="190"/>
      <c r="FI302" s="190"/>
      <c r="FJ302" s="190"/>
    </row>
    <row r="303" spans="1:166" ht="15" customHeight="1" x14ac:dyDescent="0.5">
      <c r="A303" s="198"/>
      <c r="B303" s="199"/>
      <c r="C303" s="201"/>
      <c r="D303" s="200"/>
      <c r="EN303" s="188"/>
      <c r="EO303" s="189"/>
      <c r="EP303" s="189"/>
      <c r="EQ303" s="190"/>
      <c r="ER303" s="190"/>
      <c r="ES303" s="190"/>
      <c r="ET303" s="190"/>
      <c r="EU303" s="190"/>
      <c r="EV303" s="190"/>
      <c r="EW303" s="190"/>
      <c r="EX303" s="190"/>
      <c r="EY303" s="190"/>
      <c r="EZ303" s="190"/>
      <c r="FA303" s="190"/>
      <c r="FB303" s="190"/>
      <c r="FC303" s="190"/>
      <c r="FD303" s="190"/>
      <c r="FE303" s="190"/>
      <c r="FF303" s="190"/>
      <c r="FG303" s="190"/>
      <c r="FH303" s="190"/>
      <c r="FI303" s="190"/>
      <c r="FJ303" s="190"/>
    </row>
    <row r="304" spans="1:166" ht="15" customHeight="1" x14ac:dyDescent="0.5">
      <c r="A304" s="198"/>
      <c r="B304" s="199"/>
      <c r="C304" s="201"/>
      <c r="D304" s="200"/>
      <c r="EN304" s="188"/>
      <c r="EO304" s="189"/>
      <c r="EP304" s="189"/>
      <c r="EQ304" s="190"/>
      <c r="ER304" s="190"/>
      <c r="ES304" s="190"/>
      <c r="ET304" s="190"/>
      <c r="EU304" s="190"/>
      <c r="EV304" s="190"/>
      <c r="EW304" s="190"/>
      <c r="EX304" s="190"/>
      <c r="EY304" s="190"/>
      <c r="EZ304" s="190"/>
      <c r="FA304" s="190"/>
      <c r="FB304" s="190"/>
      <c r="FC304" s="190"/>
      <c r="FD304" s="190"/>
      <c r="FE304" s="190"/>
      <c r="FF304" s="190"/>
      <c r="FG304" s="190"/>
      <c r="FH304" s="190"/>
      <c r="FI304" s="190"/>
      <c r="FJ304" s="190"/>
    </row>
    <row r="305" spans="1:166" ht="15" customHeight="1" x14ac:dyDescent="0.5">
      <c r="A305" s="198"/>
      <c r="B305" s="199"/>
      <c r="C305" s="201"/>
      <c r="D305" s="200"/>
      <c r="EN305" s="188"/>
      <c r="EO305" s="189"/>
      <c r="EP305" s="189"/>
      <c r="EQ305" s="190"/>
      <c r="ER305" s="190"/>
      <c r="ES305" s="190"/>
      <c r="ET305" s="190"/>
      <c r="EU305" s="190"/>
      <c r="EV305" s="190"/>
      <c r="EW305" s="190"/>
      <c r="EX305" s="190"/>
      <c r="EY305" s="190"/>
      <c r="EZ305" s="190"/>
      <c r="FA305" s="190"/>
      <c r="FB305" s="190"/>
      <c r="FC305" s="190"/>
      <c r="FD305" s="190"/>
      <c r="FE305" s="190"/>
      <c r="FF305" s="190"/>
      <c r="FG305" s="190"/>
      <c r="FH305" s="190"/>
      <c r="FI305" s="190"/>
      <c r="FJ305" s="190"/>
    </row>
    <row r="306" spans="1:166" ht="15" customHeight="1" x14ac:dyDescent="0.5">
      <c r="A306" s="198"/>
      <c r="B306" s="199"/>
      <c r="C306" s="201"/>
      <c r="D306" s="200"/>
      <c r="EN306" s="188"/>
      <c r="EO306" s="189"/>
      <c r="EP306" s="189"/>
      <c r="EQ306" s="190"/>
      <c r="ER306" s="190"/>
      <c r="ES306" s="190"/>
      <c r="ET306" s="190"/>
      <c r="EU306" s="190"/>
      <c r="EV306" s="190"/>
      <c r="EW306" s="190"/>
      <c r="EX306" s="190"/>
      <c r="EY306" s="190"/>
      <c r="EZ306" s="190"/>
      <c r="FA306" s="190"/>
      <c r="FB306" s="190"/>
      <c r="FC306" s="190"/>
      <c r="FD306" s="190"/>
      <c r="FE306" s="190"/>
      <c r="FF306" s="190"/>
      <c r="FG306" s="190"/>
      <c r="FH306" s="190"/>
      <c r="FI306" s="190"/>
      <c r="FJ306" s="190"/>
    </row>
    <row r="307" spans="1:166" ht="15" customHeight="1" x14ac:dyDescent="0.5">
      <c r="A307" s="198"/>
      <c r="B307" s="199"/>
      <c r="C307" s="201"/>
      <c r="D307" s="200"/>
      <c r="EN307" s="188"/>
      <c r="EO307" s="189"/>
      <c r="EP307" s="189"/>
      <c r="EQ307" s="190"/>
      <c r="ER307" s="190"/>
      <c r="ES307" s="190"/>
      <c r="ET307" s="190"/>
      <c r="EU307" s="190"/>
      <c r="EV307" s="190"/>
      <c r="EW307" s="190"/>
      <c r="EX307" s="190"/>
      <c r="EY307" s="190"/>
      <c r="EZ307" s="190"/>
      <c r="FA307" s="190"/>
      <c r="FB307" s="190"/>
      <c r="FC307" s="190"/>
      <c r="FD307" s="190"/>
      <c r="FE307" s="190"/>
      <c r="FF307" s="190"/>
      <c r="FG307" s="190"/>
      <c r="FH307" s="190"/>
      <c r="FI307" s="190"/>
      <c r="FJ307" s="190"/>
    </row>
    <row r="308" spans="1:166" ht="15" customHeight="1" x14ac:dyDescent="0.5">
      <c r="A308" s="198"/>
      <c r="B308" s="199"/>
      <c r="C308" s="201"/>
      <c r="D308" s="200"/>
      <c r="EN308" s="188"/>
      <c r="EO308" s="189"/>
      <c r="EP308" s="189"/>
      <c r="EQ308" s="190"/>
      <c r="ER308" s="190"/>
      <c r="ES308" s="190"/>
      <c r="ET308" s="190"/>
      <c r="EU308" s="190"/>
      <c r="EV308" s="190"/>
      <c r="EW308" s="190"/>
      <c r="EX308" s="190"/>
      <c r="EY308" s="190"/>
      <c r="EZ308" s="190"/>
      <c r="FA308" s="190"/>
      <c r="FB308" s="190"/>
      <c r="FC308" s="190"/>
      <c r="FD308" s="190"/>
      <c r="FE308" s="190"/>
      <c r="FF308" s="190"/>
      <c r="FG308" s="190"/>
      <c r="FH308" s="190"/>
      <c r="FI308" s="190"/>
      <c r="FJ308" s="190"/>
    </row>
    <row r="309" spans="1:166" ht="15" customHeight="1" x14ac:dyDescent="0.5">
      <c r="A309" s="198"/>
      <c r="B309" s="199"/>
      <c r="C309" s="201"/>
      <c r="D309" s="200"/>
      <c r="EN309" s="188"/>
      <c r="EO309" s="189"/>
      <c r="EP309" s="189"/>
      <c r="EQ309" s="190"/>
      <c r="ER309" s="190"/>
      <c r="ES309" s="190"/>
      <c r="ET309" s="190"/>
      <c r="EU309" s="190"/>
      <c r="EV309" s="190"/>
      <c r="EW309" s="190"/>
      <c r="EX309" s="190"/>
      <c r="EY309" s="190"/>
      <c r="EZ309" s="190"/>
      <c r="FA309" s="190"/>
      <c r="FB309" s="190"/>
      <c r="FC309" s="190"/>
      <c r="FD309" s="190"/>
      <c r="FE309" s="190"/>
      <c r="FF309" s="190"/>
      <c r="FG309" s="190"/>
      <c r="FH309" s="190"/>
      <c r="FI309" s="190"/>
      <c r="FJ309" s="190"/>
    </row>
    <row r="310" spans="1:166" ht="15" customHeight="1" x14ac:dyDescent="0.5">
      <c r="A310" s="198"/>
      <c r="B310" s="199"/>
      <c r="C310" s="201"/>
      <c r="D310" s="200"/>
      <c r="EN310" s="188"/>
      <c r="EO310" s="189"/>
      <c r="EP310" s="189"/>
      <c r="EQ310" s="190"/>
      <c r="ER310" s="190"/>
      <c r="ES310" s="190"/>
      <c r="ET310" s="190"/>
      <c r="EU310" s="190"/>
      <c r="EV310" s="190"/>
      <c r="EW310" s="190"/>
      <c r="EX310" s="190"/>
      <c r="EY310" s="190"/>
      <c r="EZ310" s="190"/>
      <c r="FA310" s="190"/>
      <c r="FB310" s="190"/>
      <c r="FC310" s="190"/>
      <c r="FD310" s="190"/>
      <c r="FE310" s="190"/>
      <c r="FF310" s="190"/>
      <c r="FG310" s="190"/>
      <c r="FH310" s="190"/>
      <c r="FI310" s="190"/>
      <c r="FJ310" s="190"/>
    </row>
    <row r="311" spans="1:166" ht="15" customHeight="1" x14ac:dyDescent="0.5">
      <c r="A311" s="198"/>
      <c r="B311" s="199"/>
      <c r="C311" s="201"/>
      <c r="D311" s="200"/>
      <c r="EN311" s="188"/>
      <c r="EO311" s="189"/>
      <c r="EP311" s="189"/>
      <c r="EQ311" s="190"/>
      <c r="ER311" s="190"/>
      <c r="ES311" s="190"/>
      <c r="ET311" s="190"/>
      <c r="EU311" s="190"/>
      <c r="EV311" s="190"/>
      <c r="EW311" s="190"/>
      <c r="EX311" s="190"/>
      <c r="EY311" s="190"/>
      <c r="EZ311" s="190"/>
      <c r="FA311" s="190"/>
      <c r="FB311" s="190"/>
      <c r="FC311" s="190"/>
      <c r="FD311" s="190"/>
      <c r="FE311" s="190"/>
      <c r="FF311" s="190"/>
      <c r="FG311" s="190"/>
      <c r="FH311" s="190"/>
      <c r="FI311" s="190"/>
      <c r="FJ311" s="190"/>
    </row>
    <row r="312" spans="1:166" ht="15" customHeight="1" x14ac:dyDescent="0.5">
      <c r="A312" s="198"/>
      <c r="B312" s="199"/>
      <c r="C312" s="201"/>
      <c r="D312" s="200"/>
      <c r="EN312" s="188"/>
      <c r="EO312" s="189"/>
      <c r="EP312" s="189"/>
      <c r="EQ312" s="190"/>
      <c r="ER312" s="190"/>
      <c r="ES312" s="190"/>
      <c r="ET312" s="190"/>
      <c r="EU312" s="190"/>
      <c r="EV312" s="190"/>
      <c r="EW312" s="190"/>
      <c r="EX312" s="190"/>
      <c r="EY312" s="190"/>
      <c r="EZ312" s="190"/>
      <c r="FA312" s="190"/>
      <c r="FB312" s="190"/>
      <c r="FC312" s="190"/>
      <c r="FD312" s="190"/>
      <c r="FE312" s="190"/>
      <c r="FF312" s="190"/>
      <c r="FG312" s="190"/>
      <c r="FH312" s="190"/>
      <c r="FI312" s="190"/>
      <c r="FJ312" s="190"/>
    </row>
    <row r="313" spans="1:166" ht="15" customHeight="1" x14ac:dyDescent="0.5">
      <c r="A313" s="198"/>
      <c r="B313" s="199"/>
      <c r="C313" s="201"/>
      <c r="D313" s="200"/>
      <c r="EN313" s="188"/>
      <c r="EO313" s="189"/>
      <c r="EP313" s="189"/>
      <c r="EQ313" s="190"/>
      <c r="ER313" s="190"/>
      <c r="ES313" s="190"/>
      <c r="ET313" s="190"/>
      <c r="EU313" s="190"/>
      <c r="EV313" s="190"/>
      <c r="EW313" s="190"/>
      <c r="EX313" s="190"/>
      <c r="EY313" s="190"/>
      <c r="EZ313" s="190"/>
      <c r="FA313" s="190"/>
      <c r="FB313" s="190"/>
      <c r="FC313" s="190"/>
      <c r="FD313" s="190"/>
      <c r="FE313" s="190"/>
      <c r="FF313" s="190"/>
      <c r="FG313" s="190"/>
      <c r="FH313" s="190"/>
      <c r="FI313" s="190"/>
      <c r="FJ313" s="190"/>
    </row>
    <row r="314" spans="1:166" ht="15" customHeight="1" x14ac:dyDescent="0.5">
      <c r="A314" s="198"/>
      <c r="B314" s="199"/>
      <c r="C314" s="201"/>
      <c r="D314" s="200"/>
      <c r="EN314" s="188"/>
      <c r="EO314" s="189"/>
      <c r="EP314" s="189"/>
      <c r="EQ314" s="190"/>
      <c r="ER314" s="190"/>
      <c r="ES314" s="190"/>
      <c r="ET314" s="190"/>
      <c r="EU314" s="190"/>
      <c r="EV314" s="190"/>
      <c r="EW314" s="190"/>
      <c r="EX314" s="190"/>
      <c r="EY314" s="190"/>
      <c r="EZ314" s="190"/>
      <c r="FA314" s="190"/>
      <c r="FB314" s="190"/>
      <c r="FC314" s="190"/>
      <c r="FD314" s="190"/>
      <c r="FE314" s="190"/>
      <c r="FF314" s="190"/>
      <c r="FG314" s="190"/>
      <c r="FH314" s="190"/>
      <c r="FI314" s="190"/>
      <c r="FJ314" s="190"/>
    </row>
    <row r="315" spans="1:166" ht="15" customHeight="1" x14ac:dyDescent="0.5">
      <c r="A315" s="198"/>
      <c r="B315" s="199"/>
      <c r="C315" s="201"/>
      <c r="D315" s="200"/>
      <c r="EN315" s="188"/>
      <c r="EO315" s="189"/>
      <c r="EP315" s="189"/>
      <c r="EQ315" s="190"/>
      <c r="ER315" s="190"/>
      <c r="ES315" s="190"/>
      <c r="ET315" s="190"/>
      <c r="EU315" s="190"/>
      <c r="EV315" s="190"/>
      <c r="EW315" s="190"/>
      <c r="EX315" s="190"/>
      <c r="EY315" s="190"/>
      <c r="EZ315" s="190"/>
      <c r="FA315" s="190"/>
      <c r="FB315" s="190"/>
      <c r="FC315" s="190"/>
      <c r="FD315" s="190"/>
      <c r="FE315" s="190"/>
      <c r="FF315" s="190"/>
      <c r="FG315" s="190"/>
      <c r="FH315" s="190"/>
      <c r="FI315" s="190"/>
      <c r="FJ315" s="190"/>
    </row>
    <row r="316" spans="1:166" ht="15" customHeight="1" x14ac:dyDescent="0.5">
      <c r="A316" s="198"/>
      <c r="B316" s="199"/>
      <c r="C316" s="201"/>
      <c r="D316" s="200"/>
      <c r="EN316" s="188"/>
      <c r="EO316" s="189"/>
      <c r="EP316" s="189"/>
      <c r="EQ316" s="190"/>
      <c r="ER316" s="190"/>
      <c r="ES316" s="190"/>
      <c r="ET316" s="190"/>
      <c r="EU316" s="190"/>
      <c r="EV316" s="190"/>
      <c r="EW316" s="190"/>
      <c r="EX316" s="190"/>
      <c r="EY316" s="190"/>
      <c r="EZ316" s="190"/>
      <c r="FA316" s="190"/>
      <c r="FB316" s="190"/>
      <c r="FC316" s="190"/>
      <c r="FD316" s="190"/>
      <c r="FE316" s="190"/>
      <c r="FF316" s="190"/>
      <c r="FG316" s="190"/>
      <c r="FH316" s="190"/>
      <c r="FI316" s="190"/>
      <c r="FJ316" s="190"/>
    </row>
    <row r="317" spans="1:166" ht="15" customHeight="1" x14ac:dyDescent="0.5">
      <c r="A317" s="198"/>
      <c r="B317" s="199"/>
      <c r="C317" s="201"/>
      <c r="D317" s="200"/>
      <c r="EN317" s="188"/>
      <c r="EO317" s="189"/>
      <c r="EP317" s="189"/>
      <c r="EQ317" s="190"/>
      <c r="ER317" s="190"/>
      <c r="ES317" s="190"/>
      <c r="ET317" s="190"/>
      <c r="EU317" s="190"/>
      <c r="EV317" s="190"/>
      <c r="EW317" s="190"/>
      <c r="EX317" s="190"/>
      <c r="EY317" s="190"/>
      <c r="EZ317" s="190"/>
      <c r="FA317" s="190"/>
      <c r="FB317" s="190"/>
      <c r="FC317" s="190"/>
      <c r="FD317" s="190"/>
      <c r="FE317" s="190"/>
      <c r="FF317" s="190"/>
      <c r="FG317" s="190"/>
      <c r="FH317" s="190"/>
      <c r="FI317" s="190"/>
      <c r="FJ317" s="190"/>
    </row>
    <row r="318" spans="1:166" ht="15" customHeight="1" x14ac:dyDescent="0.5">
      <c r="A318" s="198"/>
      <c r="B318" s="199"/>
      <c r="C318" s="201"/>
      <c r="D318" s="200"/>
      <c r="EN318" s="188"/>
      <c r="EO318" s="189"/>
      <c r="EP318" s="189"/>
      <c r="EQ318" s="190"/>
      <c r="ER318" s="190"/>
      <c r="ES318" s="190"/>
      <c r="ET318" s="190"/>
      <c r="EU318" s="190"/>
      <c r="EV318" s="190"/>
      <c r="EW318" s="190"/>
      <c r="EX318" s="190"/>
      <c r="EY318" s="190"/>
      <c r="EZ318" s="190"/>
      <c r="FA318" s="190"/>
      <c r="FB318" s="190"/>
      <c r="FC318" s="190"/>
      <c r="FD318" s="190"/>
      <c r="FE318" s="190"/>
      <c r="FF318" s="190"/>
      <c r="FG318" s="190"/>
      <c r="FH318" s="190"/>
      <c r="FI318" s="190"/>
      <c r="FJ318" s="190"/>
    </row>
    <row r="319" spans="1:166" ht="15" customHeight="1" x14ac:dyDescent="0.5">
      <c r="A319" s="198"/>
      <c r="B319" s="199"/>
      <c r="C319" s="201"/>
      <c r="D319" s="200"/>
      <c r="EN319" s="188"/>
      <c r="EO319" s="189"/>
      <c r="EP319" s="189"/>
      <c r="EQ319" s="190"/>
      <c r="ER319" s="190"/>
      <c r="ES319" s="190"/>
      <c r="ET319" s="190"/>
      <c r="EU319" s="190"/>
      <c r="EV319" s="190"/>
      <c r="EW319" s="190"/>
      <c r="EX319" s="190"/>
      <c r="EY319" s="190"/>
      <c r="EZ319" s="190"/>
      <c r="FA319" s="190"/>
      <c r="FB319" s="190"/>
      <c r="FC319" s="190"/>
      <c r="FD319" s="190"/>
      <c r="FE319" s="190"/>
      <c r="FF319" s="190"/>
      <c r="FG319" s="190"/>
      <c r="FH319" s="190"/>
      <c r="FI319" s="190"/>
      <c r="FJ319" s="190"/>
    </row>
    <row r="320" spans="1:166" ht="15" customHeight="1" x14ac:dyDescent="0.5">
      <c r="A320" s="198"/>
      <c r="B320" s="199"/>
      <c r="C320" s="201"/>
      <c r="D320" s="200"/>
      <c r="EN320" s="188"/>
      <c r="EO320" s="189"/>
      <c r="EP320" s="189"/>
      <c r="EQ320" s="190"/>
      <c r="ER320" s="190"/>
      <c r="ES320" s="190"/>
      <c r="ET320" s="190"/>
      <c r="EU320" s="190"/>
      <c r="EV320" s="190"/>
      <c r="EW320" s="190"/>
      <c r="EX320" s="190"/>
      <c r="EY320" s="190"/>
      <c r="EZ320" s="190"/>
      <c r="FA320" s="190"/>
      <c r="FB320" s="190"/>
      <c r="FC320" s="190"/>
      <c r="FD320" s="190"/>
      <c r="FE320" s="190"/>
      <c r="FF320" s="190"/>
      <c r="FG320" s="190"/>
      <c r="FH320" s="190"/>
      <c r="FI320" s="190"/>
      <c r="FJ320" s="190"/>
    </row>
    <row r="321" spans="1:166" ht="15" customHeight="1" x14ac:dyDescent="0.5">
      <c r="A321" s="198"/>
      <c r="B321" s="199"/>
      <c r="C321" s="201"/>
      <c r="D321" s="200"/>
      <c r="EN321" s="188"/>
      <c r="EO321" s="189"/>
      <c r="EP321" s="189"/>
      <c r="EQ321" s="190"/>
      <c r="ER321" s="190"/>
      <c r="ES321" s="190"/>
      <c r="ET321" s="190"/>
      <c r="EU321" s="190"/>
      <c r="EV321" s="190"/>
      <c r="EW321" s="190"/>
      <c r="EX321" s="190"/>
      <c r="EY321" s="190"/>
      <c r="EZ321" s="190"/>
      <c r="FA321" s="190"/>
      <c r="FB321" s="190"/>
      <c r="FC321" s="190"/>
      <c r="FD321" s="190"/>
      <c r="FE321" s="190"/>
      <c r="FF321" s="190"/>
      <c r="FG321" s="190"/>
      <c r="FH321" s="190"/>
      <c r="FI321" s="190"/>
      <c r="FJ321" s="190"/>
    </row>
    <row r="322" spans="1:166" ht="15" customHeight="1" x14ac:dyDescent="0.5">
      <c r="A322" s="198"/>
      <c r="B322" s="199"/>
      <c r="C322" s="201"/>
      <c r="D322" s="200"/>
      <c r="EN322" s="188"/>
      <c r="EO322" s="189"/>
      <c r="EP322" s="189"/>
      <c r="EQ322" s="190"/>
      <c r="ER322" s="190"/>
      <c r="ES322" s="190"/>
      <c r="ET322" s="190"/>
      <c r="EU322" s="190"/>
      <c r="EV322" s="190"/>
      <c r="EW322" s="190"/>
      <c r="EX322" s="190"/>
      <c r="EY322" s="190"/>
      <c r="EZ322" s="190"/>
      <c r="FA322" s="190"/>
      <c r="FB322" s="190"/>
      <c r="FC322" s="190"/>
      <c r="FD322" s="190"/>
      <c r="FE322" s="190"/>
      <c r="FF322" s="190"/>
      <c r="FG322" s="190"/>
      <c r="FH322" s="190"/>
      <c r="FI322" s="190"/>
      <c r="FJ322" s="190"/>
    </row>
    <row r="323" spans="1:166" ht="15" customHeight="1" x14ac:dyDescent="0.5">
      <c r="A323" s="198"/>
      <c r="B323" s="199"/>
      <c r="C323" s="201"/>
      <c r="D323" s="200"/>
      <c r="EN323" s="188"/>
      <c r="EO323" s="189"/>
      <c r="EP323" s="189"/>
      <c r="EQ323" s="190"/>
      <c r="ER323" s="190"/>
      <c r="ES323" s="190"/>
      <c r="ET323" s="190"/>
      <c r="EU323" s="190"/>
      <c r="EV323" s="190"/>
      <c r="EW323" s="190"/>
      <c r="EX323" s="190"/>
      <c r="EY323" s="190"/>
      <c r="EZ323" s="190"/>
      <c r="FA323" s="190"/>
      <c r="FB323" s="190"/>
      <c r="FC323" s="190"/>
      <c r="FD323" s="190"/>
      <c r="FE323" s="190"/>
      <c r="FF323" s="190"/>
      <c r="FG323" s="190"/>
      <c r="FH323" s="190"/>
      <c r="FI323" s="190"/>
      <c r="FJ323" s="190"/>
    </row>
    <row r="324" spans="1:166" ht="15" customHeight="1" x14ac:dyDescent="0.5">
      <c r="A324" s="198"/>
      <c r="B324" s="199"/>
      <c r="C324" s="201"/>
      <c r="D324" s="200"/>
      <c r="EN324" s="188"/>
      <c r="EO324" s="189"/>
      <c r="EP324" s="189"/>
      <c r="EQ324" s="190"/>
      <c r="ER324" s="190"/>
      <c r="ES324" s="190"/>
      <c r="ET324" s="190"/>
      <c r="EU324" s="190"/>
      <c r="EV324" s="190"/>
      <c r="EW324" s="190"/>
      <c r="EX324" s="190"/>
      <c r="EY324" s="190"/>
      <c r="EZ324" s="190"/>
      <c r="FA324" s="190"/>
      <c r="FB324" s="190"/>
      <c r="FC324" s="190"/>
      <c r="FD324" s="190"/>
      <c r="FE324" s="190"/>
      <c r="FF324" s="190"/>
      <c r="FG324" s="190"/>
      <c r="FH324" s="190"/>
      <c r="FI324" s="190"/>
      <c r="FJ324" s="190"/>
    </row>
    <row r="325" spans="1:166" ht="15" customHeight="1" x14ac:dyDescent="0.5">
      <c r="A325" s="198"/>
      <c r="B325" s="199"/>
      <c r="C325" s="201"/>
      <c r="D325" s="200"/>
      <c r="EN325" s="188"/>
      <c r="EO325" s="189"/>
      <c r="EP325" s="189"/>
      <c r="EQ325" s="190"/>
      <c r="ER325" s="190"/>
      <c r="ES325" s="190"/>
      <c r="ET325" s="190"/>
      <c r="EU325" s="190"/>
      <c r="EV325" s="190"/>
      <c r="EW325" s="190"/>
      <c r="EX325" s="190"/>
      <c r="EY325" s="190"/>
      <c r="EZ325" s="190"/>
      <c r="FA325" s="190"/>
      <c r="FB325" s="190"/>
      <c r="FC325" s="190"/>
      <c r="FD325" s="190"/>
      <c r="FE325" s="190"/>
      <c r="FF325" s="190"/>
      <c r="FG325" s="190"/>
      <c r="FH325" s="190"/>
      <c r="FI325" s="190"/>
      <c r="FJ325" s="190"/>
    </row>
    <row r="326" spans="1:166" ht="15" customHeight="1" x14ac:dyDescent="0.5">
      <c r="A326" s="198"/>
      <c r="B326" s="199"/>
      <c r="C326" s="201"/>
      <c r="D326" s="200"/>
      <c r="EN326" s="188"/>
      <c r="EO326" s="189"/>
      <c r="EP326" s="189"/>
      <c r="EQ326" s="190"/>
      <c r="ER326" s="190"/>
      <c r="ES326" s="190"/>
      <c r="ET326" s="190"/>
      <c r="EU326" s="190"/>
      <c r="EV326" s="190"/>
      <c r="EW326" s="190"/>
      <c r="EX326" s="190"/>
      <c r="EY326" s="190"/>
      <c r="EZ326" s="190"/>
      <c r="FA326" s="190"/>
      <c r="FB326" s="190"/>
      <c r="FC326" s="190"/>
      <c r="FD326" s="190"/>
      <c r="FE326" s="190"/>
      <c r="FF326" s="190"/>
      <c r="FG326" s="190"/>
      <c r="FH326" s="190"/>
      <c r="FI326" s="190"/>
      <c r="FJ326" s="190"/>
    </row>
    <row r="327" spans="1:166" ht="15" customHeight="1" x14ac:dyDescent="0.5">
      <c r="A327" s="198"/>
      <c r="B327" s="199"/>
      <c r="C327" s="201"/>
      <c r="D327" s="200"/>
      <c r="EN327" s="188"/>
      <c r="EO327" s="189"/>
      <c r="EP327" s="189"/>
      <c r="EQ327" s="190"/>
      <c r="ER327" s="190"/>
      <c r="ES327" s="190"/>
      <c r="ET327" s="190"/>
      <c r="EU327" s="190"/>
      <c r="EV327" s="190"/>
      <c r="EW327" s="190"/>
      <c r="EX327" s="190"/>
      <c r="EY327" s="190"/>
      <c r="EZ327" s="190"/>
      <c r="FA327" s="190"/>
      <c r="FB327" s="190"/>
      <c r="FC327" s="190"/>
      <c r="FD327" s="190"/>
      <c r="FE327" s="190"/>
      <c r="FF327" s="190"/>
      <c r="FG327" s="190"/>
      <c r="FH327" s="190"/>
      <c r="FI327" s="190"/>
      <c r="FJ327" s="190"/>
    </row>
    <row r="328" spans="1:166" ht="15" customHeight="1" x14ac:dyDescent="0.5">
      <c r="A328" s="198"/>
      <c r="B328" s="199"/>
      <c r="C328" s="201"/>
      <c r="D328" s="200"/>
      <c r="EN328" s="188"/>
      <c r="EO328" s="189"/>
      <c r="EP328" s="189"/>
      <c r="EQ328" s="190"/>
      <c r="ER328" s="190"/>
      <c r="ES328" s="190"/>
      <c r="ET328" s="190"/>
      <c r="EU328" s="190"/>
      <c r="EV328" s="190"/>
      <c r="EW328" s="190"/>
      <c r="EX328" s="190"/>
      <c r="EY328" s="190"/>
      <c r="EZ328" s="190"/>
      <c r="FA328" s="190"/>
      <c r="FB328" s="190"/>
      <c r="FC328" s="190"/>
      <c r="FD328" s="190"/>
      <c r="FE328" s="190"/>
      <c r="FF328" s="190"/>
      <c r="FG328" s="190"/>
      <c r="FH328" s="190"/>
      <c r="FI328" s="190"/>
      <c r="FJ328" s="190"/>
    </row>
    <row r="329" spans="1:166" ht="15" customHeight="1" x14ac:dyDescent="0.5">
      <c r="A329" s="198"/>
      <c r="B329" s="199"/>
      <c r="C329" s="201"/>
      <c r="D329" s="200"/>
      <c r="EN329" s="188"/>
      <c r="EO329" s="189"/>
      <c r="EP329" s="189"/>
      <c r="EQ329" s="190"/>
      <c r="ER329" s="190"/>
      <c r="ES329" s="190"/>
      <c r="ET329" s="190"/>
      <c r="EU329" s="190"/>
      <c r="EV329" s="190"/>
      <c r="EW329" s="190"/>
      <c r="EX329" s="190"/>
      <c r="EY329" s="190"/>
      <c r="EZ329" s="190"/>
      <c r="FA329" s="190"/>
      <c r="FB329" s="190"/>
      <c r="FC329" s="190"/>
      <c r="FD329" s="190"/>
      <c r="FE329" s="190"/>
      <c r="FF329" s="190"/>
      <c r="FG329" s="190"/>
      <c r="FH329" s="190"/>
      <c r="FI329" s="190"/>
      <c r="FJ329" s="190"/>
    </row>
    <row r="330" spans="1:166" ht="15" customHeight="1" x14ac:dyDescent="0.5">
      <c r="A330" s="198"/>
      <c r="B330" s="199"/>
      <c r="C330" s="201"/>
      <c r="D330" s="200"/>
      <c r="EN330" s="188"/>
      <c r="EO330" s="189"/>
      <c r="EP330" s="189"/>
      <c r="EQ330" s="190"/>
      <c r="ER330" s="190"/>
      <c r="ES330" s="190"/>
      <c r="ET330" s="190"/>
      <c r="EU330" s="190"/>
      <c r="EV330" s="190"/>
      <c r="EW330" s="190"/>
      <c r="EX330" s="190"/>
      <c r="EY330" s="190"/>
      <c r="EZ330" s="190"/>
      <c r="FA330" s="190"/>
      <c r="FB330" s="190"/>
      <c r="FC330" s="190"/>
      <c r="FD330" s="190"/>
      <c r="FE330" s="190"/>
      <c r="FF330" s="190"/>
      <c r="FG330" s="190"/>
      <c r="FH330" s="190"/>
      <c r="FI330" s="190"/>
      <c r="FJ330" s="190"/>
    </row>
    <row r="331" spans="1:166" ht="15" customHeight="1" x14ac:dyDescent="0.5">
      <c r="A331" s="198"/>
      <c r="B331" s="199"/>
      <c r="C331" s="201"/>
      <c r="D331" s="200"/>
      <c r="EN331" s="188"/>
      <c r="EO331" s="189"/>
      <c r="EP331" s="189"/>
      <c r="EQ331" s="190"/>
      <c r="ER331" s="190"/>
      <c r="ES331" s="190"/>
      <c r="ET331" s="190"/>
      <c r="EU331" s="190"/>
      <c r="EV331" s="190"/>
      <c r="EW331" s="190"/>
      <c r="EX331" s="190"/>
      <c r="EY331" s="190"/>
      <c r="EZ331" s="190"/>
      <c r="FA331" s="190"/>
      <c r="FB331" s="190"/>
      <c r="FC331" s="190"/>
      <c r="FD331" s="190"/>
      <c r="FE331" s="190"/>
      <c r="FF331" s="190"/>
      <c r="FG331" s="190"/>
      <c r="FH331" s="190"/>
      <c r="FI331" s="190"/>
      <c r="FJ331" s="190"/>
    </row>
    <row r="332" spans="1:166" ht="15" customHeight="1" x14ac:dyDescent="0.5">
      <c r="A332" s="198"/>
      <c r="B332" s="199"/>
      <c r="C332" s="201"/>
      <c r="D332" s="200"/>
      <c r="EN332" s="188"/>
      <c r="EO332" s="189"/>
      <c r="EP332" s="189"/>
      <c r="EQ332" s="190"/>
      <c r="ER332" s="190"/>
      <c r="ES332" s="190"/>
      <c r="ET332" s="190"/>
      <c r="EU332" s="190"/>
      <c r="EV332" s="190"/>
      <c r="EW332" s="190"/>
      <c r="EX332" s="190"/>
      <c r="EY332" s="190"/>
      <c r="EZ332" s="190"/>
      <c r="FA332" s="190"/>
      <c r="FB332" s="190"/>
      <c r="FC332" s="190"/>
      <c r="FD332" s="190"/>
      <c r="FE332" s="190"/>
      <c r="FF332" s="190"/>
      <c r="FG332" s="190"/>
      <c r="FH332" s="190"/>
      <c r="FI332" s="190"/>
      <c r="FJ332" s="190"/>
    </row>
    <row r="333" spans="1:166" ht="15" customHeight="1" x14ac:dyDescent="0.5">
      <c r="A333" s="198"/>
      <c r="B333" s="199"/>
      <c r="C333" s="201"/>
      <c r="D333" s="200"/>
      <c r="EN333" s="188"/>
      <c r="EO333" s="189"/>
      <c r="EP333" s="189"/>
      <c r="EQ333" s="190"/>
      <c r="ER333" s="190"/>
      <c r="ES333" s="190"/>
      <c r="ET333" s="190"/>
      <c r="EU333" s="190"/>
      <c r="EV333" s="190"/>
      <c r="EW333" s="190"/>
      <c r="EX333" s="190"/>
      <c r="EY333" s="190"/>
      <c r="EZ333" s="190"/>
      <c r="FA333" s="190"/>
      <c r="FB333" s="190"/>
      <c r="FC333" s="190"/>
      <c r="FD333" s="190"/>
      <c r="FE333" s="190"/>
      <c r="FF333" s="190"/>
      <c r="FG333" s="190"/>
      <c r="FH333" s="190"/>
      <c r="FI333" s="190"/>
      <c r="FJ333" s="190"/>
    </row>
    <row r="334" spans="1:166" ht="15" customHeight="1" x14ac:dyDescent="0.5">
      <c r="A334" s="198"/>
      <c r="B334" s="199"/>
      <c r="C334" s="201"/>
      <c r="D334" s="200"/>
      <c r="EN334" s="188"/>
      <c r="EO334" s="189"/>
      <c r="EP334" s="189"/>
      <c r="EQ334" s="190"/>
      <c r="ER334" s="190"/>
      <c r="ES334" s="190"/>
      <c r="ET334" s="190"/>
      <c r="EU334" s="190"/>
      <c r="EV334" s="190"/>
      <c r="EW334" s="190"/>
      <c r="EX334" s="190"/>
      <c r="EY334" s="190"/>
      <c r="EZ334" s="190"/>
      <c r="FA334" s="190"/>
      <c r="FB334" s="190"/>
      <c r="FC334" s="190"/>
      <c r="FD334" s="190"/>
      <c r="FE334" s="190"/>
      <c r="FF334" s="190"/>
      <c r="FG334" s="190"/>
      <c r="FH334" s="190"/>
      <c r="FI334" s="190"/>
      <c r="FJ334" s="190"/>
    </row>
    <row r="335" spans="1:166" ht="15" customHeight="1" x14ac:dyDescent="0.5">
      <c r="A335" s="198"/>
      <c r="B335" s="199"/>
      <c r="C335" s="201"/>
      <c r="D335" s="200"/>
      <c r="EN335" s="188"/>
      <c r="EO335" s="189"/>
      <c r="EP335" s="189"/>
      <c r="EQ335" s="190"/>
      <c r="ER335" s="190"/>
      <c r="ES335" s="190"/>
      <c r="ET335" s="190"/>
      <c r="EU335" s="190"/>
      <c r="EV335" s="190"/>
      <c r="EW335" s="190"/>
      <c r="EX335" s="190"/>
      <c r="EY335" s="190"/>
      <c r="EZ335" s="190"/>
      <c r="FA335" s="190"/>
      <c r="FB335" s="190"/>
      <c r="FC335" s="190"/>
      <c r="FD335" s="190"/>
      <c r="FE335" s="190"/>
      <c r="FF335" s="190"/>
      <c r="FG335" s="190"/>
      <c r="FH335" s="190"/>
      <c r="FI335" s="190"/>
      <c r="FJ335" s="190"/>
    </row>
    <row r="336" spans="1:166" ht="15" customHeight="1" x14ac:dyDescent="0.5">
      <c r="A336" s="198"/>
      <c r="B336" s="199"/>
      <c r="C336" s="201"/>
      <c r="D336" s="200"/>
      <c r="EN336" s="188"/>
      <c r="EO336" s="189"/>
      <c r="EP336" s="189"/>
      <c r="EQ336" s="190"/>
      <c r="ER336" s="190"/>
      <c r="ES336" s="190"/>
      <c r="ET336" s="190"/>
      <c r="EU336" s="190"/>
      <c r="EV336" s="190"/>
      <c r="EW336" s="190"/>
      <c r="EX336" s="190"/>
      <c r="EY336" s="190"/>
      <c r="EZ336" s="190"/>
      <c r="FA336" s="190"/>
      <c r="FB336" s="190"/>
      <c r="FC336" s="190"/>
      <c r="FD336" s="190"/>
      <c r="FE336" s="190"/>
      <c r="FF336" s="190"/>
      <c r="FG336" s="190"/>
      <c r="FH336" s="190"/>
      <c r="FI336" s="190"/>
      <c r="FJ336" s="190"/>
    </row>
    <row r="337" spans="1:166" ht="15" customHeight="1" x14ac:dyDescent="0.5">
      <c r="A337" s="198"/>
      <c r="B337" s="199"/>
      <c r="C337" s="201"/>
      <c r="D337" s="200"/>
      <c r="EN337" s="188"/>
      <c r="EO337" s="189"/>
      <c r="EP337" s="189"/>
      <c r="EQ337" s="190"/>
      <c r="ER337" s="190"/>
      <c r="ES337" s="190"/>
      <c r="ET337" s="190"/>
      <c r="EU337" s="190"/>
      <c r="EV337" s="190"/>
      <c r="EW337" s="190"/>
      <c r="EX337" s="190"/>
      <c r="EY337" s="190"/>
      <c r="EZ337" s="190"/>
      <c r="FA337" s="190"/>
      <c r="FB337" s="190"/>
      <c r="FC337" s="190"/>
      <c r="FD337" s="190"/>
      <c r="FE337" s="190"/>
      <c r="FF337" s="190"/>
      <c r="FG337" s="190"/>
      <c r="FH337" s="190"/>
      <c r="FI337" s="190"/>
      <c r="FJ337" s="190"/>
    </row>
    <row r="338" spans="1:166" ht="15" customHeight="1" x14ac:dyDescent="0.5">
      <c r="A338" s="198"/>
      <c r="B338" s="199"/>
      <c r="C338" s="201"/>
      <c r="D338" s="200"/>
      <c r="EN338" s="188"/>
      <c r="EO338" s="189"/>
      <c r="EP338" s="189"/>
      <c r="EQ338" s="190"/>
      <c r="ER338" s="190"/>
      <c r="ES338" s="190"/>
      <c r="ET338" s="190"/>
      <c r="EU338" s="190"/>
      <c r="EV338" s="190"/>
      <c r="EW338" s="190"/>
      <c r="EX338" s="190"/>
      <c r="EY338" s="190"/>
      <c r="EZ338" s="190"/>
      <c r="FA338" s="190"/>
      <c r="FB338" s="190"/>
      <c r="FC338" s="190"/>
      <c r="FD338" s="190"/>
      <c r="FE338" s="190"/>
      <c r="FF338" s="190"/>
      <c r="FG338" s="190"/>
      <c r="FH338" s="190"/>
      <c r="FI338" s="190"/>
      <c r="FJ338" s="190"/>
    </row>
    <row r="339" spans="1:166" ht="15" customHeight="1" x14ac:dyDescent="0.5">
      <c r="A339" s="198"/>
      <c r="B339" s="199"/>
      <c r="C339" s="201"/>
      <c r="D339" s="200"/>
      <c r="EN339" s="188"/>
      <c r="EO339" s="189"/>
      <c r="EP339" s="189"/>
      <c r="EQ339" s="190"/>
      <c r="ER339" s="190"/>
      <c r="ES339" s="190"/>
      <c r="ET339" s="190"/>
      <c r="EU339" s="190"/>
      <c r="EV339" s="190"/>
      <c r="EW339" s="190"/>
      <c r="EX339" s="190"/>
      <c r="EY339" s="190"/>
      <c r="EZ339" s="190"/>
      <c r="FA339" s="190"/>
      <c r="FB339" s="190"/>
      <c r="FC339" s="190"/>
      <c r="FD339" s="190"/>
      <c r="FE339" s="190"/>
      <c r="FF339" s="190"/>
      <c r="FG339" s="190"/>
      <c r="FH339" s="190"/>
      <c r="FI339" s="190"/>
      <c r="FJ339" s="190"/>
    </row>
    <row r="340" spans="1:166" ht="15" customHeight="1" x14ac:dyDescent="0.5">
      <c r="A340" s="198"/>
      <c r="B340" s="199"/>
      <c r="C340" s="201"/>
      <c r="D340" s="200"/>
      <c r="EN340" s="188"/>
      <c r="EO340" s="189"/>
      <c r="EP340" s="189"/>
      <c r="EQ340" s="190"/>
      <c r="ER340" s="190"/>
      <c r="ES340" s="190"/>
      <c r="ET340" s="190"/>
      <c r="EU340" s="190"/>
      <c r="EV340" s="190"/>
      <c r="EW340" s="190"/>
      <c r="EX340" s="190"/>
      <c r="EY340" s="190"/>
      <c r="EZ340" s="190"/>
      <c r="FA340" s="190"/>
      <c r="FB340" s="190"/>
      <c r="FC340" s="190"/>
      <c r="FD340" s="190"/>
      <c r="FE340" s="190"/>
      <c r="FF340" s="190"/>
      <c r="FG340" s="190"/>
      <c r="FH340" s="190"/>
      <c r="FI340" s="190"/>
      <c r="FJ340" s="190"/>
    </row>
    <row r="341" spans="1:166" ht="15" customHeight="1" x14ac:dyDescent="0.5">
      <c r="A341" s="198"/>
      <c r="B341" s="199"/>
      <c r="C341" s="201"/>
      <c r="D341" s="200"/>
      <c r="EN341" s="188"/>
      <c r="EO341" s="189"/>
      <c r="EP341" s="189"/>
      <c r="EQ341" s="190"/>
      <c r="ER341" s="190"/>
      <c r="ES341" s="190"/>
      <c r="ET341" s="190"/>
      <c r="EU341" s="190"/>
      <c r="EV341" s="190"/>
      <c r="EW341" s="190"/>
      <c r="EX341" s="190"/>
      <c r="EY341" s="190"/>
      <c r="EZ341" s="190"/>
      <c r="FA341" s="190"/>
      <c r="FB341" s="190"/>
      <c r="FC341" s="190"/>
      <c r="FD341" s="190"/>
      <c r="FE341" s="190"/>
      <c r="FF341" s="190"/>
      <c r="FG341" s="190"/>
      <c r="FH341" s="190"/>
      <c r="FI341" s="190"/>
      <c r="FJ341" s="190"/>
    </row>
    <row r="342" spans="1:166" ht="15" customHeight="1" x14ac:dyDescent="0.5">
      <c r="A342" s="198"/>
      <c r="B342" s="199"/>
      <c r="C342" s="201"/>
      <c r="D342" s="200"/>
      <c r="EN342" s="188"/>
      <c r="EO342" s="189"/>
      <c r="EP342" s="189"/>
      <c r="EQ342" s="190"/>
      <c r="ER342" s="190"/>
      <c r="ES342" s="190"/>
      <c r="ET342" s="190"/>
      <c r="EU342" s="190"/>
      <c r="EV342" s="190"/>
      <c r="EW342" s="190"/>
      <c r="EX342" s="190"/>
      <c r="EY342" s="190"/>
      <c r="EZ342" s="190"/>
      <c r="FA342" s="190"/>
      <c r="FB342" s="190"/>
      <c r="FC342" s="190"/>
      <c r="FD342" s="190"/>
      <c r="FE342" s="190"/>
      <c r="FF342" s="190"/>
      <c r="FG342" s="190"/>
      <c r="FH342" s="190"/>
      <c r="FI342" s="190"/>
      <c r="FJ342" s="190"/>
    </row>
    <row r="343" spans="1:166" ht="15" customHeight="1" x14ac:dyDescent="0.5">
      <c r="A343" s="198"/>
      <c r="B343" s="199"/>
      <c r="C343" s="201"/>
      <c r="D343" s="200"/>
      <c r="EN343" s="188"/>
      <c r="EO343" s="189"/>
      <c r="EP343" s="189"/>
      <c r="EQ343" s="190"/>
      <c r="ER343" s="190"/>
      <c r="ES343" s="190"/>
      <c r="ET343" s="190"/>
      <c r="EU343" s="190"/>
      <c r="EV343" s="190"/>
      <c r="EW343" s="190"/>
      <c r="EX343" s="190"/>
      <c r="EY343" s="190"/>
      <c r="EZ343" s="190"/>
      <c r="FA343" s="190"/>
      <c r="FB343" s="190"/>
      <c r="FC343" s="190"/>
      <c r="FD343" s="190"/>
      <c r="FE343" s="190"/>
      <c r="FF343" s="190"/>
      <c r="FG343" s="190"/>
      <c r="FH343" s="190"/>
      <c r="FI343" s="190"/>
      <c r="FJ343" s="190"/>
    </row>
    <row r="344" spans="1:166" ht="15" customHeight="1" x14ac:dyDescent="0.5">
      <c r="A344" s="198"/>
      <c r="B344" s="199"/>
      <c r="C344" s="201"/>
      <c r="D344" s="200"/>
      <c r="EN344" s="188"/>
      <c r="EO344" s="189"/>
      <c r="EP344" s="189"/>
      <c r="EQ344" s="190"/>
      <c r="ER344" s="190"/>
      <c r="ES344" s="190"/>
      <c r="ET344" s="190"/>
      <c r="EU344" s="190"/>
      <c r="EV344" s="190"/>
      <c r="EW344" s="190"/>
      <c r="EX344" s="190"/>
      <c r="EY344" s="190"/>
      <c r="EZ344" s="190"/>
      <c r="FA344" s="190"/>
      <c r="FB344" s="190"/>
      <c r="FC344" s="190"/>
      <c r="FD344" s="190"/>
      <c r="FE344" s="190"/>
      <c r="FF344" s="190"/>
      <c r="FG344" s="190"/>
      <c r="FH344" s="190"/>
      <c r="FI344" s="190"/>
      <c r="FJ344" s="190"/>
    </row>
    <row r="345" spans="1:166" ht="15" customHeight="1" x14ac:dyDescent="0.5">
      <c r="A345" s="198"/>
      <c r="B345" s="199"/>
      <c r="C345" s="201"/>
      <c r="D345" s="200"/>
      <c r="EN345" s="188"/>
      <c r="EO345" s="189"/>
      <c r="EP345" s="189"/>
      <c r="EQ345" s="190"/>
      <c r="ER345" s="190"/>
      <c r="ES345" s="190"/>
      <c r="ET345" s="190"/>
      <c r="EU345" s="190"/>
      <c r="EV345" s="190"/>
      <c r="EW345" s="190"/>
      <c r="EX345" s="190"/>
      <c r="EY345" s="190"/>
      <c r="EZ345" s="190"/>
      <c r="FA345" s="190"/>
      <c r="FB345" s="190"/>
      <c r="FC345" s="190"/>
      <c r="FD345" s="190"/>
      <c r="FE345" s="190"/>
      <c r="FF345" s="190"/>
      <c r="FG345" s="190"/>
      <c r="FH345" s="190"/>
      <c r="FI345" s="190"/>
      <c r="FJ345" s="190"/>
    </row>
    <row r="346" spans="1:166" ht="15" customHeight="1" x14ac:dyDescent="0.5">
      <c r="A346" s="198"/>
      <c r="B346" s="199"/>
      <c r="C346" s="201"/>
      <c r="D346" s="200"/>
      <c r="EN346" s="188"/>
      <c r="EO346" s="189"/>
      <c r="EP346" s="189"/>
      <c r="EQ346" s="190"/>
      <c r="ER346" s="190"/>
      <c r="ES346" s="190"/>
      <c r="ET346" s="190"/>
      <c r="EU346" s="190"/>
      <c r="EV346" s="190"/>
      <c r="EW346" s="190"/>
      <c r="EX346" s="190"/>
      <c r="EY346" s="190"/>
      <c r="EZ346" s="190"/>
      <c r="FA346" s="190"/>
      <c r="FB346" s="190"/>
      <c r="FC346" s="190"/>
      <c r="FD346" s="190"/>
      <c r="FE346" s="190"/>
      <c r="FF346" s="190"/>
      <c r="FG346" s="190"/>
      <c r="FH346" s="190"/>
      <c r="FI346" s="190"/>
      <c r="FJ346" s="190"/>
    </row>
    <row r="347" spans="1:166" ht="15" customHeight="1" x14ac:dyDescent="0.5">
      <c r="A347" s="198"/>
      <c r="B347" s="199"/>
      <c r="C347" s="201"/>
      <c r="D347" s="200"/>
      <c r="EN347" s="188"/>
      <c r="EO347" s="189"/>
      <c r="EP347" s="189"/>
      <c r="EQ347" s="190"/>
      <c r="ER347" s="190"/>
      <c r="ES347" s="190"/>
      <c r="ET347" s="190"/>
      <c r="EU347" s="190"/>
      <c r="EV347" s="190"/>
      <c r="EW347" s="190"/>
      <c r="EX347" s="190"/>
      <c r="EY347" s="190"/>
      <c r="EZ347" s="190"/>
      <c r="FA347" s="190"/>
      <c r="FB347" s="190"/>
      <c r="FC347" s="190"/>
      <c r="FD347" s="190"/>
      <c r="FE347" s="190"/>
      <c r="FF347" s="190"/>
      <c r="FG347" s="190"/>
      <c r="FH347" s="190"/>
      <c r="FI347" s="190"/>
      <c r="FJ347" s="190"/>
    </row>
    <row r="348" spans="1:166" ht="15" customHeight="1" x14ac:dyDescent="0.5">
      <c r="A348" s="198"/>
      <c r="B348" s="199"/>
      <c r="C348" s="201"/>
      <c r="D348" s="200"/>
      <c r="EN348" s="188"/>
      <c r="EO348" s="189"/>
      <c r="EP348" s="189"/>
      <c r="EQ348" s="190"/>
      <c r="ER348" s="190"/>
      <c r="ES348" s="190"/>
      <c r="ET348" s="190"/>
      <c r="EU348" s="190"/>
      <c r="EV348" s="190"/>
      <c r="EW348" s="190"/>
      <c r="EX348" s="190"/>
      <c r="EY348" s="190"/>
      <c r="EZ348" s="190"/>
      <c r="FA348" s="190"/>
      <c r="FB348" s="190"/>
      <c r="FC348" s="190"/>
      <c r="FD348" s="190"/>
      <c r="FE348" s="190"/>
      <c r="FF348" s="190"/>
      <c r="FG348" s="190"/>
      <c r="FH348" s="190"/>
      <c r="FI348" s="190"/>
      <c r="FJ348" s="190"/>
    </row>
    <row r="349" spans="1:166" ht="15" customHeight="1" x14ac:dyDescent="0.5">
      <c r="A349" s="198"/>
      <c r="B349" s="199"/>
      <c r="C349" s="201"/>
      <c r="D349" s="200"/>
      <c r="EN349" s="188"/>
      <c r="EO349" s="189"/>
      <c r="EP349" s="189"/>
      <c r="EQ349" s="190"/>
      <c r="ER349" s="190"/>
      <c r="ES349" s="190"/>
      <c r="ET349" s="190"/>
      <c r="EU349" s="190"/>
      <c r="EV349" s="190"/>
      <c r="EW349" s="190"/>
      <c r="EX349" s="190"/>
      <c r="EY349" s="190"/>
      <c r="EZ349" s="190"/>
      <c r="FA349" s="190"/>
      <c r="FB349" s="190"/>
      <c r="FC349" s="190"/>
      <c r="FD349" s="190"/>
      <c r="FE349" s="190"/>
      <c r="FF349" s="190"/>
      <c r="FG349" s="190"/>
      <c r="FH349" s="190"/>
      <c r="FI349" s="190"/>
      <c r="FJ349" s="190"/>
    </row>
    <row r="350" spans="1:166" ht="15" customHeight="1" x14ac:dyDescent="0.5">
      <c r="A350" s="198"/>
      <c r="B350" s="199"/>
      <c r="C350" s="201"/>
      <c r="D350" s="200"/>
      <c r="EN350" s="188"/>
      <c r="EO350" s="189"/>
      <c r="EP350" s="189"/>
      <c r="EQ350" s="190"/>
      <c r="ER350" s="190"/>
      <c r="ES350" s="190"/>
      <c r="ET350" s="190"/>
      <c r="EU350" s="190"/>
      <c r="EV350" s="190"/>
      <c r="EW350" s="190"/>
      <c r="EX350" s="190"/>
      <c r="EY350" s="190"/>
      <c r="EZ350" s="190"/>
      <c r="FA350" s="190"/>
      <c r="FB350" s="190"/>
      <c r="FC350" s="190"/>
      <c r="FD350" s="190"/>
      <c r="FE350" s="190"/>
      <c r="FF350" s="190"/>
      <c r="FG350" s="190"/>
      <c r="FH350" s="190"/>
      <c r="FI350" s="190"/>
      <c r="FJ350" s="190"/>
    </row>
    <row r="351" spans="1:166" ht="15" customHeight="1" x14ac:dyDescent="0.5">
      <c r="A351" s="198"/>
      <c r="B351" s="199"/>
      <c r="C351" s="201"/>
      <c r="D351" s="200"/>
      <c r="EN351" s="188"/>
      <c r="EO351" s="189"/>
      <c r="EP351" s="189"/>
      <c r="EQ351" s="190"/>
      <c r="ER351" s="190"/>
      <c r="ES351" s="190"/>
      <c r="ET351" s="190"/>
      <c r="EU351" s="190"/>
      <c r="EV351" s="190"/>
      <c r="EW351" s="190"/>
      <c r="EX351" s="190"/>
      <c r="EY351" s="190"/>
      <c r="EZ351" s="190"/>
      <c r="FA351" s="190"/>
      <c r="FB351" s="190"/>
      <c r="FC351" s="190"/>
      <c r="FD351" s="190"/>
      <c r="FE351" s="190"/>
      <c r="FF351" s="190"/>
      <c r="FG351" s="190"/>
      <c r="FH351" s="190"/>
      <c r="FI351" s="190"/>
      <c r="FJ351" s="190"/>
    </row>
    <row r="352" spans="1:166" ht="15" customHeight="1" x14ac:dyDescent="0.5">
      <c r="A352" s="198"/>
      <c r="B352" s="199"/>
      <c r="C352" s="201"/>
      <c r="D352" s="200"/>
      <c r="EN352" s="188"/>
      <c r="EO352" s="189"/>
      <c r="EP352" s="189"/>
      <c r="EQ352" s="190"/>
      <c r="ER352" s="190"/>
      <c r="ES352" s="190"/>
      <c r="ET352" s="190"/>
      <c r="EU352" s="190"/>
      <c r="EV352" s="190"/>
      <c r="EW352" s="190"/>
      <c r="EX352" s="190"/>
      <c r="EY352" s="190"/>
      <c r="EZ352" s="190"/>
      <c r="FA352" s="190"/>
      <c r="FB352" s="190"/>
      <c r="FC352" s="190"/>
      <c r="FD352" s="190"/>
      <c r="FE352" s="190"/>
      <c r="FF352" s="190"/>
      <c r="FG352" s="190"/>
      <c r="FH352" s="190"/>
      <c r="FI352" s="190"/>
      <c r="FJ352" s="190"/>
    </row>
    <row r="353" spans="1:166" ht="15" customHeight="1" x14ac:dyDescent="0.5">
      <c r="A353" s="198"/>
      <c r="B353" s="199"/>
      <c r="C353" s="201"/>
      <c r="D353" s="200"/>
      <c r="EN353" s="188"/>
      <c r="EO353" s="189"/>
      <c r="EP353" s="189"/>
      <c r="EQ353" s="190"/>
      <c r="ER353" s="190"/>
      <c r="ES353" s="190"/>
      <c r="ET353" s="190"/>
      <c r="EU353" s="190"/>
      <c r="EV353" s="190"/>
      <c r="EW353" s="190"/>
      <c r="EX353" s="190"/>
      <c r="EY353" s="190"/>
      <c r="EZ353" s="190"/>
      <c r="FA353" s="190"/>
      <c r="FB353" s="190"/>
      <c r="FC353" s="190"/>
      <c r="FD353" s="190"/>
      <c r="FE353" s="190"/>
      <c r="FF353" s="190"/>
      <c r="FG353" s="190"/>
      <c r="FH353" s="190"/>
      <c r="FI353" s="190"/>
      <c r="FJ353" s="190"/>
    </row>
    <row r="354" spans="1:166" ht="15" customHeight="1" x14ac:dyDescent="0.5">
      <c r="A354" s="198"/>
      <c r="B354" s="199"/>
      <c r="C354" s="201"/>
      <c r="D354" s="200"/>
      <c r="EN354" s="188"/>
      <c r="EO354" s="189"/>
      <c r="EP354" s="189"/>
      <c r="EQ354" s="190"/>
      <c r="ER354" s="190"/>
      <c r="ES354" s="190"/>
      <c r="ET354" s="190"/>
      <c r="EU354" s="190"/>
      <c r="EV354" s="190"/>
      <c r="EW354" s="190"/>
      <c r="EX354" s="190"/>
      <c r="EY354" s="190"/>
      <c r="EZ354" s="190"/>
      <c r="FA354" s="190"/>
      <c r="FB354" s="190"/>
      <c r="FC354" s="190"/>
      <c r="FD354" s="190"/>
      <c r="FE354" s="190"/>
      <c r="FF354" s="190"/>
      <c r="FG354" s="190"/>
      <c r="FH354" s="190"/>
      <c r="FI354" s="190"/>
      <c r="FJ354" s="190"/>
    </row>
    <row r="355" spans="1:166" ht="15" customHeight="1" x14ac:dyDescent="0.5">
      <c r="A355" s="198"/>
      <c r="B355" s="199"/>
      <c r="C355" s="201"/>
      <c r="D355" s="200"/>
      <c r="EN355" s="188"/>
      <c r="EO355" s="189"/>
      <c r="EP355" s="189"/>
      <c r="EQ355" s="190"/>
      <c r="ER355" s="190"/>
      <c r="ES355" s="190"/>
      <c r="ET355" s="190"/>
      <c r="EU355" s="190"/>
      <c r="EV355" s="190"/>
      <c r="EW355" s="190"/>
      <c r="EX355" s="190"/>
      <c r="EY355" s="190"/>
      <c r="EZ355" s="190"/>
      <c r="FA355" s="190"/>
      <c r="FB355" s="190"/>
      <c r="FC355" s="190"/>
      <c r="FD355" s="190"/>
      <c r="FE355" s="190"/>
      <c r="FF355" s="190"/>
      <c r="FG355" s="190"/>
      <c r="FH355" s="190"/>
      <c r="FI355" s="190"/>
      <c r="FJ355" s="190"/>
    </row>
    <row r="356" spans="1:166" ht="15" customHeight="1" x14ac:dyDescent="0.5">
      <c r="A356" s="198"/>
      <c r="B356" s="199"/>
      <c r="C356" s="201"/>
      <c r="D356" s="200"/>
      <c r="EN356" s="188"/>
      <c r="EO356" s="189"/>
      <c r="EP356" s="189"/>
      <c r="EQ356" s="190"/>
      <c r="ER356" s="190"/>
      <c r="ES356" s="190"/>
      <c r="ET356" s="190"/>
      <c r="EU356" s="190"/>
      <c r="EV356" s="190"/>
      <c r="EW356" s="190"/>
      <c r="EX356" s="190"/>
      <c r="EY356" s="190"/>
      <c r="EZ356" s="190"/>
      <c r="FA356" s="190"/>
      <c r="FB356" s="190"/>
      <c r="FC356" s="190"/>
      <c r="FD356" s="190"/>
      <c r="FE356" s="190"/>
      <c r="FF356" s="190"/>
      <c r="FG356" s="190"/>
      <c r="FH356" s="190"/>
      <c r="FI356" s="190"/>
      <c r="FJ356" s="190"/>
    </row>
    <row r="357" spans="1:166" ht="15" customHeight="1" x14ac:dyDescent="0.5">
      <c r="A357" s="198"/>
      <c r="B357" s="199"/>
      <c r="C357" s="201"/>
      <c r="D357" s="200"/>
      <c r="EN357" s="188"/>
      <c r="EO357" s="189"/>
      <c r="EP357" s="189"/>
      <c r="EQ357" s="190"/>
      <c r="ER357" s="190"/>
      <c r="ES357" s="190"/>
      <c r="ET357" s="190"/>
      <c r="EU357" s="190"/>
      <c r="EV357" s="190"/>
      <c r="EW357" s="190"/>
      <c r="EX357" s="190"/>
      <c r="EY357" s="190"/>
      <c r="EZ357" s="190"/>
      <c r="FA357" s="190"/>
      <c r="FB357" s="190"/>
      <c r="FC357" s="190"/>
      <c r="FD357" s="190"/>
      <c r="FE357" s="190"/>
      <c r="FF357" s="190"/>
      <c r="FG357" s="190"/>
      <c r="FH357" s="190"/>
      <c r="FI357" s="190"/>
      <c r="FJ357" s="190"/>
    </row>
    <row r="358" spans="1:166" ht="15" customHeight="1" x14ac:dyDescent="0.5">
      <c r="A358" s="198"/>
      <c r="B358" s="199"/>
      <c r="C358" s="201"/>
      <c r="D358" s="200"/>
      <c r="EN358" s="188"/>
      <c r="EO358" s="189"/>
      <c r="EP358" s="189"/>
      <c r="EQ358" s="190"/>
      <c r="ER358" s="190"/>
      <c r="ES358" s="190"/>
      <c r="ET358" s="190"/>
      <c r="EU358" s="190"/>
      <c r="EV358" s="190"/>
      <c r="EW358" s="190"/>
      <c r="EX358" s="190"/>
      <c r="EY358" s="190"/>
      <c r="EZ358" s="190"/>
      <c r="FA358" s="190"/>
      <c r="FB358" s="190"/>
      <c r="FC358" s="190"/>
      <c r="FD358" s="190"/>
      <c r="FE358" s="190"/>
      <c r="FF358" s="190"/>
      <c r="FG358" s="190"/>
      <c r="FH358" s="190"/>
      <c r="FI358" s="190"/>
      <c r="FJ358" s="190"/>
    </row>
    <row r="359" spans="1:166" ht="15" customHeight="1" x14ac:dyDescent="0.5">
      <c r="A359" s="198"/>
      <c r="B359" s="199"/>
      <c r="C359" s="201"/>
      <c r="D359" s="200"/>
      <c r="EN359" s="188"/>
      <c r="EO359" s="189"/>
      <c r="EP359" s="189"/>
      <c r="EQ359" s="190"/>
      <c r="ER359" s="190"/>
      <c r="ES359" s="190"/>
      <c r="ET359" s="190"/>
      <c r="EU359" s="190"/>
      <c r="EV359" s="190"/>
      <c r="EW359" s="190"/>
      <c r="EX359" s="190"/>
      <c r="EY359" s="190"/>
      <c r="EZ359" s="190"/>
      <c r="FA359" s="190"/>
      <c r="FB359" s="190"/>
      <c r="FC359" s="190"/>
      <c r="FD359" s="190"/>
      <c r="FE359" s="190"/>
      <c r="FF359" s="190"/>
      <c r="FG359" s="190"/>
      <c r="FH359" s="190"/>
      <c r="FI359" s="190"/>
      <c r="FJ359" s="190"/>
    </row>
    <row r="360" spans="1:166" ht="15" customHeight="1" x14ac:dyDescent="0.5">
      <c r="A360" s="198"/>
      <c r="B360" s="199"/>
      <c r="C360" s="201"/>
      <c r="D360" s="200"/>
      <c r="EN360" s="188"/>
      <c r="EO360" s="189"/>
      <c r="EP360" s="189"/>
      <c r="EQ360" s="190"/>
      <c r="ER360" s="190"/>
      <c r="ES360" s="190"/>
      <c r="ET360" s="190"/>
      <c r="EU360" s="190"/>
      <c r="EV360" s="190"/>
      <c r="EW360" s="190"/>
      <c r="EX360" s="190"/>
      <c r="EY360" s="190"/>
      <c r="EZ360" s="190"/>
      <c r="FA360" s="190"/>
      <c r="FB360" s="190"/>
      <c r="FC360" s="190"/>
      <c r="FD360" s="190"/>
      <c r="FE360" s="190"/>
      <c r="FF360" s="190"/>
      <c r="FG360" s="190"/>
      <c r="FH360" s="190"/>
      <c r="FI360" s="190"/>
      <c r="FJ360" s="190"/>
    </row>
    <row r="361" spans="1:166" ht="15" customHeight="1" x14ac:dyDescent="0.5">
      <c r="A361" s="198"/>
      <c r="B361" s="199"/>
      <c r="C361" s="201"/>
      <c r="D361" s="200"/>
      <c r="EN361" s="188"/>
      <c r="EO361" s="189"/>
      <c r="EP361" s="189"/>
      <c r="EQ361" s="190"/>
      <c r="ER361" s="190"/>
      <c r="ES361" s="190"/>
      <c r="ET361" s="190"/>
      <c r="EU361" s="190"/>
      <c r="EV361" s="190"/>
      <c r="EW361" s="190"/>
      <c r="EX361" s="190"/>
      <c r="EY361" s="190"/>
      <c r="EZ361" s="190"/>
      <c r="FA361" s="190"/>
      <c r="FB361" s="190"/>
      <c r="FC361" s="190"/>
      <c r="FD361" s="190"/>
      <c r="FE361" s="190"/>
      <c r="FF361" s="190"/>
      <c r="FG361" s="190"/>
      <c r="FH361" s="190"/>
      <c r="FI361" s="190"/>
      <c r="FJ361" s="190"/>
    </row>
    <row r="362" spans="1:166" ht="15" customHeight="1" x14ac:dyDescent="0.5">
      <c r="A362" s="198"/>
      <c r="B362" s="199"/>
      <c r="C362" s="201"/>
      <c r="D362" s="200"/>
      <c r="EN362" s="188"/>
      <c r="EO362" s="189"/>
      <c r="EP362" s="189"/>
      <c r="EQ362" s="190"/>
      <c r="ER362" s="190"/>
      <c r="ES362" s="190"/>
      <c r="ET362" s="190"/>
      <c r="EU362" s="190"/>
      <c r="EV362" s="190"/>
      <c r="EW362" s="190"/>
      <c r="EX362" s="190"/>
      <c r="EY362" s="190"/>
      <c r="EZ362" s="190"/>
      <c r="FA362" s="190"/>
      <c r="FB362" s="190"/>
      <c r="FC362" s="190"/>
      <c r="FD362" s="190"/>
      <c r="FE362" s="190"/>
      <c r="FF362" s="190"/>
      <c r="FG362" s="190"/>
      <c r="FH362" s="190"/>
      <c r="FI362" s="190"/>
      <c r="FJ362" s="190"/>
    </row>
    <row r="363" spans="1:166" ht="15" customHeight="1" x14ac:dyDescent="0.5">
      <c r="A363" s="198"/>
      <c r="B363" s="199"/>
      <c r="C363" s="201"/>
      <c r="D363" s="200"/>
      <c r="EN363" s="188"/>
      <c r="EO363" s="189"/>
      <c r="EP363" s="189"/>
      <c r="EQ363" s="190"/>
      <c r="ER363" s="190"/>
      <c r="ES363" s="190"/>
      <c r="ET363" s="190"/>
      <c r="EU363" s="190"/>
      <c r="EV363" s="190"/>
      <c r="EW363" s="190"/>
      <c r="EX363" s="190"/>
      <c r="EY363" s="190"/>
      <c r="EZ363" s="190"/>
      <c r="FA363" s="190"/>
      <c r="FB363" s="190"/>
      <c r="FC363" s="190"/>
      <c r="FD363" s="190"/>
      <c r="FE363" s="190"/>
      <c r="FF363" s="190"/>
      <c r="FG363" s="190"/>
      <c r="FH363" s="190"/>
      <c r="FI363" s="190"/>
      <c r="FJ363" s="190"/>
    </row>
    <row r="364" spans="1:166" ht="15" customHeight="1" x14ac:dyDescent="0.5">
      <c r="A364" s="198"/>
      <c r="B364" s="199"/>
      <c r="C364" s="201"/>
      <c r="D364" s="200"/>
      <c r="EN364" s="188"/>
      <c r="EO364" s="189"/>
      <c r="EP364" s="189"/>
      <c r="EQ364" s="190"/>
      <c r="ER364" s="190"/>
      <c r="ES364" s="190"/>
      <c r="ET364" s="190"/>
      <c r="EU364" s="190"/>
      <c r="EV364" s="190"/>
      <c r="EW364" s="190"/>
      <c r="EX364" s="190"/>
      <c r="EY364" s="190"/>
      <c r="EZ364" s="190"/>
      <c r="FA364" s="190"/>
      <c r="FB364" s="190"/>
      <c r="FC364" s="190"/>
      <c r="FD364" s="190"/>
      <c r="FE364" s="190"/>
      <c r="FF364" s="190"/>
      <c r="FG364" s="190"/>
      <c r="FH364" s="190"/>
      <c r="FI364" s="190"/>
      <c r="FJ364" s="190"/>
    </row>
    <row r="365" spans="1:166" ht="15" customHeight="1" x14ac:dyDescent="0.5">
      <c r="A365" s="198"/>
      <c r="B365" s="199"/>
      <c r="C365" s="201"/>
      <c r="D365" s="200"/>
      <c r="EN365" s="188"/>
      <c r="EO365" s="189"/>
      <c r="EP365" s="189"/>
      <c r="EQ365" s="190"/>
      <c r="ER365" s="190"/>
      <c r="ES365" s="190"/>
      <c r="ET365" s="190"/>
      <c r="EU365" s="190"/>
      <c r="EV365" s="190"/>
      <c r="EW365" s="190"/>
      <c r="EX365" s="190"/>
      <c r="EY365" s="190"/>
      <c r="EZ365" s="190"/>
      <c r="FA365" s="190"/>
      <c r="FB365" s="190"/>
      <c r="FC365" s="190"/>
      <c r="FD365" s="190"/>
      <c r="FE365" s="190"/>
      <c r="FF365" s="190"/>
      <c r="FG365" s="190"/>
      <c r="FH365" s="190"/>
      <c r="FI365" s="190"/>
      <c r="FJ365" s="190"/>
    </row>
    <row r="366" spans="1:166" ht="15" customHeight="1" x14ac:dyDescent="0.5">
      <c r="A366" s="198"/>
      <c r="B366" s="199"/>
      <c r="C366" s="201"/>
      <c r="D366" s="200"/>
      <c r="EN366" s="188"/>
      <c r="EO366" s="189"/>
      <c r="EP366" s="189"/>
      <c r="EQ366" s="190"/>
      <c r="ER366" s="190"/>
      <c r="ES366" s="190"/>
      <c r="ET366" s="190"/>
      <c r="EU366" s="190"/>
      <c r="EV366" s="190"/>
      <c r="EW366" s="190"/>
      <c r="EX366" s="190"/>
      <c r="EY366" s="190"/>
      <c r="EZ366" s="190"/>
      <c r="FA366" s="190"/>
      <c r="FB366" s="190"/>
      <c r="FC366" s="190"/>
      <c r="FD366" s="190"/>
      <c r="FE366" s="190"/>
      <c r="FF366" s="190"/>
      <c r="FG366" s="190"/>
      <c r="FH366" s="190"/>
      <c r="FI366" s="190"/>
      <c r="FJ366" s="190"/>
    </row>
    <row r="367" spans="1:166" ht="15" customHeight="1" x14ac:dyDescent="0.5">
      <c r="A367" s="198"/>
      <c r="B367" s="199"/>
      <c r="C367" s="201"/>
      <c r="D367" s="200"/>
      <c r="EN367" s="188"/>
      <c r="EO367" s="189"/>
      <c r="EP367" s="189"/>
      <c r="EQ367" s="190"/>
      <c r="ER367" s="190"/>
      <c r="ES367" s="190"/>
      <c r="ET367" s="190"/>
      <c r="EU367" s="190"/>
      <c r="EV367" s="190"/>
      <c r="EW367" s="190"/>
      <c r="EX367" s="190"/>
      <c r="EY367" s="190"/>
      <c r="EZ367" s="190"/>
      <c r="FA367" s="190"/>
      <c r="FB367" s="190"/>
      <c r="FC367" s="190"/>
      <c r="FD367" s="190"/>
      <c r="FE367" s="190"/>
      <c r="FF367" s="190"/>
      <c r="FG367" s="190"/>
      <c r="FH367" s="190"/>
      <c r="FI367" s="190"/>
      <c r="FJ367" s="190"/>
    </row>
    <row r="368" spans="1:166" ht="15" customHeight="1" x14ac:dyDescent="0.5">
      <c r="A368" s="198"/>
      <c r="B368" s="199"/>
      <c r="C368" s="201"/>
      <c r="D368" s="200"/>
      <c r="EN368" s="188"/>
      <c r="EO368" s="189"/>
      <c r="EP368" s="189"/>
      <c r="EQ368" s="190"/>
      <c r="ER368" s="190"/>
      <c r="ES368" s="190"/>
      <c r="ET368" s="190"/>
      <c r="EU368" s="190"/>
      <c r="EV368" s="190"/>
      <c r="EW368" s="190"/>
      <c r="EX368" s="190"/>
      <c r="EY368" s="190"/>
      <c r="EZ368" s="190"/>
      <c r="FA368" s="190"/>
      <c r="FB368" s="190"/>
      <c r="FC368" s="190"/>
      <c r="FD368" s="190"/>
      <c r="FE368" s="190"/>
      <c r="FF368" s="190"/>
      <c r="FG368" s="190"/>
      <c r="FH368" s="190"/>
      <c r="FI368" s="190"/>
      <c r="FJ368" s="190"/>
    </row>
    <row r="369" spans="1:166" ht="15" customHeight="1" x14ac:dyDescent="0.5">
      <c r="A369" s="198"/>
      <c r="B369" s="199"/>
      <c r="C369" s="201"/>
      <c r="D369" s="200"/>
      <c r="EN369" s="188"/>
      <c r="EO369" s="189"/>
      <c r="EP369" s="189"/>
      <c r="EQ369" s="190"/>
      <c r="ER369" s="190"/>
      <c r="ES369" s="190"/>
      <c r="ET369" s="190"/>
      <c r="EU369" s="190"/>
      <c r="EV369" s="190"/>
      <c r="EW369" s="190"/>
      <c r="EX369" s="190"/>
      <c r="EY369" s="190"/>
      <c r="EZ369" s="190"/>
      <c r="FA369" s="190"/>
      <c r="FB369" s="190"/>
      <c r="FC369" s="190"/>
      <c r="FD369" s="190"/>
      <c r="FE369" s="190"/>
      <c r="FF369" s="190"/>
      <c r="FG369" s="190"/>
      <c r="FH369" s="190"/>
      <c r="FI369" s="190"/>
      <c r="FJ369" s="190"/>
    </row>
    <row r="370" spans="1:166" ht="15" customHeight="1" x14ac:dyDescent="0.5">
      <c r="A370" s="198"/>
      <c r="B370" s="199"/>
      <c r="C370" s="201"/>
      <c r="D370" s="200"/>
      <c r="EN370" s="188"/>
      <c r="EO370" s="189"/>
      <c r="EP370" s="189"/>
      <c r="EQ370" s="190"/>
      <c r="ER370" s="190"/>
      <c r="ES370" s="190"/>
      <c r="ET370" s="190"/>
      <c r="EU370" s="190"/>
      <c r="EV370" s="190"/>
      <c r="EW370" s="190"/>
      <c r="EX370" s="190"/>
      <c r="EY370" s="190"/>
      <c r="EZ370" s="190"/>
      <c r="FA370" s="190"/>
      <c r="FB370" s="190"/>
      <c r="FC370" s="190"/>
      <c r="FD370" s="190"/>
      <c r="FE370" s="190"/>
      <c r="FF370" s="190"/>
      <c r="FG370" s="190"/>
      <c r="FH370" s="190"/>
      <c r="FI370" s="190"/>
      <c r="FJ370" s="190"/>
    </row>
    <row r="371" spans="1:166" ht="15" customHeight="1" x14ac:dyDescent="0.5">
      <c r="A371" s="198"/>
      <c r="B371" s="199"/>
      <c r="C371" s="201"/>
      <c r="D371" s="200"/>
      <c r="EN371" s="188"/>
      <c r="EO371" s="189"/>
      <c r="EP371" s="189"/>
      <c r="EQ371" s="190"/>
      <c r="ER371" s="190"/>
      <c r="ES371" s="190"/>
      <c r="ET371" s="190"/>
      <c r="EU371" s="190"/>
      <c r="EV371" s="190"/>
      <c r="EW371" s="190"/>
      <c r="EX371" s="190"/>
      <c r="EY371" s="190"/>
      <c r="EZ371" s="190"/>
      <c r="FA371" s="190"/>
      <c r="FB371" s="190"/>
      <c r="FC371" s="190"/>
      <c r="FD371" s="190"/>
      <c r="FE371" s="190"/>
      <c r="FF371" s="190"/>
      <c r="FG371" s="190"/>
      <c r="FH371" s="190"/>
      <c r="FI371" s="190"/>
      <c r="FJ371" s="190"/>
    </row>
    <row r="372" spans="1:166" ht="15" customHeight="1" x14ac:dyDescent="0.5">
      <c r="A372" s="198"/>
      <c r="B372" s="199"/>
      <c r="C372" s="201"/>
      <c r="D372" s="200"/>
      <c r="EN372" s="188"/>
      <c r="EO372" s="189"/>
      <c r="EP372" s="189"/>
      <c r="EQ372" s="190"/>
      <c r="ER372" s="190"/>
      <c r="ES372" s="190"/>
      <c r="ET372" s="190"/>
      <c r="EU372" s="190"/>
      <c r="EV372" s="190"/>
      <c r="EW372" s="190"/>
      <c r="EX372" s="190"/>
      <c r="EY372" s="190"/>
      <c r="EZ372" s="190"/>
      <c r="FA372" s="190"/>
      <c r="FB372" s="190"/>
      <c r="FC372" s="190"/>
      <c r="FD372" s="190"/>
      <c r="FE372" s="190"/>
      <c r="FF372" s="190"/>
      <c r="FG372" s="190"/>
      <c r="FH372" s="190"/>
      <c r="FI372" s="190"/>
      <c r="FJ372" s="190"/>
    </row>
    <row r="373" spans="1:166" ht="15" customHeight="1" x14ac:dyDescent="0.5">
      <c r="A373" s="198"/>
      <c r="B373" s="199"/>
      <c r="C373" s="201"/>
      <c r="D373" s="200"/>
      <c r="EN373" s="188"/>
      <c r="EO373" s="189"/>
      <c r="EP373" s="189"/>
      <c r="EQ373" s="190"/>
      <c r="ER373" s="190"/>
      <c r="ES373" s="190"/>
      <c r="ET373" s="190"/>
      <c r="EU373" s="190"/>
      <c r="EV373" s="190"/>
      <c r="EW373" s="190"/>
      <c r="EX373" s="190"/>
      <c r="EY373" s="190"/>
      <c r="EZ373" s="190"/>
      <c r="FA373" s="190"/>
      <c r="FB373" s="190"/>
      <c r="FC373" s="190"/>
      <c r="FD373" s="190"/>
      <c r="FE373" s="190"/>
      <c r="FF373" s="190"/>
      <c r="FG373" s="190"/>
      <c r="FH373" s="190"/>
      <c r="FI373" s="190"/>
      <c r="FJ373" s="190"/>
    </row>
    <row r="374" spans="1:166" ht="15" customHeight="1" x14ac:dyDescent="0.5">
      <c r="A374" s="198"/>
      <c r="B374" s="199"/>
      <c r="C374" s="201"/>
      <c r="D374" s="200"/>
      <c r="EN374" s="188"/>
      <c r="EO374" s="189"/>
      <c r="EP374" s="189"/>
      <c r="EQ374" s="190"/>
      <c r="ER374" s="190"/>
      <c r="ES374" s="190"/>
      <c r="ET374" s="190"/>
      <c r="EU374" s="190"/>
      <c r="EV374" s="190"/>
      <c r="EW374" s="190"/>
      <c r="EX374" s="190"/>
      <c r="EY374" s="190"/>
      <c r="EZ374" s="190"/>
      <c r="FA374" s="190"/>
      <c r="FB374" s="190"/>
      <c r="FC374" s="190"/>
      <c r="FD374" s="190"/>
      <c r="FE374" s="190"/>
      <c r="FF374" s="190"/>
      <c r="FG374" s="190"/>
      <c r="FH374" s="190"/>
      <c r="FI374" s="190"/>
      <c r="FJ374" s="190"/>
    </row>
    <row r="375" spans="1:166" ht="15" customHeight="1" x14ac:dyDescent="0.5">
      <c r="A375" s="198"/>
      <c r="B375" s="199"/>
      <c r="C375" s="201"/>
      <c r="D375" s="200"/>
      <c r="EN375" s="188"/>
      <c r="EO375" s="189"/>
      <c r="EP375" s="189"/>
      <c r="EQ375" s="190"/>
      <c r="ER375" s="190"/>
      <c r="ES375" s="190"/>
      <c r="ET375" s="190"/>
      <c r="EU375" s="190"/>
      <c r="EV375" s="190"/>
      <c r="EW375" s="190"/>
      <c r="EX375" s="190"/>
      <c r="EY375" s="190"/>
      <c r="EZ375" s="190"/>
      <c r="FA375" s="190"/>
      <c r="FB375" s="190"/>
      <c r="FC375" s="190"/>
      <c r="FD375" s="190"/>
      <c r="FE375" s="190"/>
      <c r="FF375" s="190"/>
      <c r="FG375" s="190"/>
      <c r="FH375" s="190"/>
      <c r="FI375" s="190"/>
      <c r="FJ375" s="190"/>
    </row>
    <row r="376" spans="1:166" ht="15" customHeight="1" x14ac:dyDescent="0.5">
      <c r="A376" s="198"/>
      <c r="B376" s="199"/>
      <c r="C376" s="201"/>
      <c r="D376" s="200"/>
      <c r="EN376" s="188"/>
      <c r="EO376" s="189"/>
      <c r="EP376" s="189"/>
      <c r="EQ376" s="190"/>
      <c r="ER376" s="190"/>
      <c r="ES376" s="190"/>
      <c r="ET376" s="190"/>
      <c r="EU376" s="190"/>
      <c r="EV376" s="190"/>
      <c r="EW376" s="190"/>
      <c r="EX376" s="190"/>
      <c r="EY376" s="190"/>
      <c r="EZ376" s="190"/>
      <c r="FA376" s="190"/>
      <c r="FB376" s="190"/>
      <c r="FC376" s="190"/>
      <c r="FD376" s="190"/>
      <c r="FE376" s="190"/>
      <c r="FF376" s="190"/>
      <c r="FG376" s="190"/>
      <c r="FH376" s="190"/>
      <c r="FI376" s="190"/>
      <c r="FJ376" s="190"/>
    </row>
    <row r="377" spans="1:166" ht="15" customHeight="1" x14ac:dyDescent="0.5">
      <c r="A377" s="198"/>
      <c r="B377" s="199"/>
      <c r="C377" s="201"/>
      <c r="D377" s="200"/>
      <c r="EN377" s="188"/>
      <c r="EO377" s="189"/>
      <c r="EP377" s="189"/>
      <c r="EQ377" s="190"/>
      <c r="ER377" s="190"/>
      <c r="ES377" s="190"/>
      <c r="ET377" s="190"/>
      <c r="EU377" s="190"/>
      <c r="EV377" s="190"/>
      <c r="EW377" s="190"/>
      <c r="EX377" s="190"/>
      <c r="EY377" s="190"/>
      <c r="EZ377" s="190"/>
      <c r="FA377" s="190"/>
      <c r="FB377" s="190"/>
      <c r="FC377" s="190"/>
      <c r="FD377" s="190"/>
      <c r="FE377" s="190"/>
      <c r="FF377" s="190"/>
      <c r="FG377" s="190"/>
      <c r="FH377" s="190"/>
      <c r="FI377" s="190"/>
      <c r="FJ377" s="190"/>
    </row>
    <row r="378" spans="1:166" ht="15" customHeight="1" x14ac:dyDescent="0.5">
      <c r="A378" s="198"/>
      <c r="B378" s="199"/>
      <c r="C378" s="201"/>
      <c r="D378" s="200"/>
      <c r="EN378" s="188"/>
      <c r="EO378" s="189"/>
      <c r="EP378" s="189"/>
      <c r="EQ378" s="190"/>
      <c r="ER378" s="190"/>
      <c r="ES378" s="190"/>
      <c r="ET378" s="190"/>
      <c r="EU378" s="190"/>
      <c r="EV378" s="190"/>
      <c r="EW378" s="190"/>
      <c r="EX378" s="190"/>
      <c r="EY378" s="190"/>
      <c r="EZ378" s="190"/>
      <c r="FA378" s="190"/>
      <c r="FB378" s="190"/>
      <c r="FC378" s="190"/>
      <c r="FD378" s="190"/>
      <c r="FE378" s="190"/>
      <c r="FF378" s="190"/>
      <c r="FG378" s="190"/>
      <c r="FH378" s="190"/>
      <c r="FI378" s="190"/>
      <c r="FJ378" s="190"/>
    </row>
    <row r="379" spans="1:166" ht="15" customHeight="1" x14ac:dyDescent="0.5">
      <c r="A379" s="198"/>
      <c r="B379" s="199"/>
      <c r="C379" s="201"/>
      <c r="D379" s="200"/>
      <c r="EN379" s="188"/>
      <c r="EO379" s="189"/>
      <c r="EP379" s="189"/>
      <c r="EQ379" s="190"/>
      <c r="ER379" s="190"/>
      <c r="ES379" s="190"/>
      <c r="ET379" s="190"/>
      <c r="EU379" s="190"/>
      <c r="EV379" s="190"/>
      <c r="EW379" s="190"/>
      <c r="EX379" s="190"/>
      <c r="EY379" s="190"/>
      <c r="EZ379" s="190"/>
      <c r="FA379" s="190"/>
      <c r="FB379" s="190"/>
      <c r="FC379" s="190"/>
      <c r="FD379" s="190"/>
      <c r="FE379" s="190"/>
      <c r="FF379" s="190"/>
      <c r="FG379" s="190"/>
      <c r="FH379" s="190"/>
      <c r="FI379" s="190"/>
      <c r="FJ379" s="190"/>
    </row>
    <row r="380" spans="1:166" ht="15" customHeight="1" x14ac:dyDescent="0.5">
      <c r="A380" s="198"/>
      <c r="B380" s="199"/>
      <c r="C380" s="201"/>
      <c r="D380" s="200"/>
      <c r="EN380" s="188"/>
      <c r="EO380" s="189"/>
      <c r="EP380" s="189"/>
      <c r="EQ380" s="190"/>
      <c r="ER380" s="190"/>
      <c r="ES380" s="190"/>
      <c r="ET380" s="190"/>
      <c r="EU380" s="190"/>
      <c r="EV380" s="190"/>
      <c r="EW380" s="190"/>
      <c r="EX380" s="190"/>
      <c r="EY380" s="190"/>
      <c r="EZ380" s="190"/>
      <c r="FA380" s="190"/>
      <c r="FB380" s="190"/>
      <c r="FC380" s="190"/>
      <c r="FD380" s="190"/>
      <c r="FE380" s="190"/>
      <c r="FF380" s="190"/>
      <c r="FG380" s="190"/>
      <c r="FH380" s="190"/>
      <c r="FI380" s="190"/>
      <c r="FJ380" s="190"/>
    </row>
    <row r="381" spans="1:166" ht="15" customHeight="1" x14ac:dyDescent="0.5">
      <c r="A381" s="198"/>
      <c r="B381" s="199"/>
      <c r="C381" s="201"/>
      <c r="D381" s="200"/>
      <c r="EN381" s="188"/>
      <c r="EO381" s="189"/>
      <c r="EP381" s="189"/>
      <c r="EQ381" s="190"/>
      <c r="ER381" s="190"/>
      <c r="ES381" s="190"/>
      <c r="ET381" s="190"/>
      <c r="EU381" s="190"/>
      <c r="EV381" s="190"/>
      <c r="EW381" s="190"/>
      <c r="EX381" s="190"/>
      <c r="EY381" s="190"/>
      <c r="EZ381" s="190"/>
      <c r="FA381" s="190"/>
      <c r="FB381" s="190"/>
      <c r="FC381" s="190"/>
      <c r="FD381" s="190"/>
      <c r="FE381" s="190"/>
      <c r="FF381" s="190"/>
      <c r="FG381" s="190"/>
      <c r="FH381" s="190"/>
      <c r="FI381" s="190"/>
      <c r="FJ381" s="190"/>
    </row>
    <row r="382" spans="1:166" ht="15" customHeight="1" x14ac:dyDescent="0.5">
      <c r="A382" s="198"/>
      <c r="B382" s="199"/>
      <c r="C382" s="201"/>
      <c r="D382" s="200"/>
      <c r="EN382" s="188"/>
      <c r="EO382" s="189"/>
      <c r="EP382" s="189"/>
      <c r="EQ382" s="190"/>
      <c r="ER382" s="190"/>
      <c r="ES382" s="190"/>
      <c r="ET382" s="190"/>
      <c r="EU382" s="190"/>
      <c r="EV382" s="190"/>
      <c r="EW382" s="190"/>
      <c r="EX382" s="190"/>
      <c r="EY382" s="190"/>
      <c r="EZ382" s="190"/>
      <c r="FA382" s="190"/>
      <c r="FB382" s="190"/>
      <c r="FC382" s="190"/>
      <c r="FD382" s="190"/>
      <c r="FE382" s="190"/>
      <c r="FF382" s="190"/>
      <c r="FG382" s="190"/>
      <c r="FH382" s="190"/>
      <c r="FI382" s="190"/>
      <c r="FJ382" s="190"/>
    </row>
    <row r="383" spans="1:166" ht="15" customHeight="1" x14ac:dyDescent="0.5">
      <c r="A383" s="198"/>
      <c r="B383" s="199"/>
      <c r="C383" s="201"/>
      <c r="D383" s="200"/>
      <c r="EN383" s="188"/>
      <c r="EO383" s="189"/>
      <c r="EP383" s="189"/>
      <c r="EQ383" s="190"/>
      <c r="ER383" s="190"/>
      <c r="ES383" s="190"/>
      <c r="ET383" s="190"/>
      <c r="EU383" s="190"/>
      <c r="EV383" s="190"/>
      <c r="EW383" s="190"/>
      <c r="EX383" s="190"/>
      <c r="EY383" s="190"/>
      <c r="EZ383" s="190"/>
      <c r="FA383" s="190"/>
      <c r="FB383" s="190"/>
      <c r="FC383" s="190"/>
      <c r="FD383" s="190"/>
      <c r="FE383" s="190"/>
      <c r="FF383" s="190"/>
      <c r="FG383" s="190"/>
      <c r="FH383" s="190"/>
      <c r="FI383" s="190"/>
      <c r="FJ383" s="190"/>
    </row>
    <row r="384" spans="1:166" ht="15" customHeight="1" x14ac:dyDescent="0.5">
      <c r="A384" s="198"/>
      <c r="B384" s="199"/>
      <c r="C384" s="201"/>
      <c r="D384" s="200"/>
      <c r="EN384" s="188"/>
      <c r="EO384" s="189"/>
      <c r="EP384" s="189"/>
      <c r="EQ384" s="190"/>
      <c r="ER384" s="190"/>
      <c r="ES384" s="190"/>
      <c r="ET384" s="190"/>
      <c r="EU384" s="190"/>
      <c r="EV384" s="190"/>
      <c r="EW384" s="190"/>
      <c r="EX384" s="190"/>
      <c r="EY384" s="190"/>
      <c r="EZ384" s="190"/>
      <c r="FA384" s="190"/>
      <c r="FB384" s="190"/>
      <c r="FC384" s="190"/>
      <c r="FD384" s="190"/>
      <c r="FE384" s="190"/>
      <c r="FF384" s="190"/>
      <c r="FG384" s="190"/>
      <c r="FH384" s="190"/>
      <c r="FI384" s="190"/>
      <c r="FJ384" s="190"/>
    </row>
    <row r="385" spans="1:166" ht="15" customHeight="1" x14ac:dyDescent="0.5">
      <c r="A385" s="198"/>
      <c r="B385" s="199"/>
      <c r="C385" s="201"/>
      <c r="D385" s="200"/>
      <c r="EN385" s="188"/>
      <c r="EO385" s="189"/>
      <c r="EP385" s="189"/>
      <c r="EQ385" s="190"/>
      <c r="ER385" s="190"/>
      <c r="ES385" s="190"/>
      <c r="ET385" s="190"/>
      <c r="EU385" s="190"/>
      <c r="EV385" s="190"/>
      <c r="EW385" s="190"/>
      <c r="EX385" s="190"/>
      <c r="EY385" s="190"/>
      <c r="EZ385" s="190"/>
      <c r="FA385" s="190"/>
      <c r="FB385" s="190"/>
      <c r="FC385" s="190"/>
      <c r="FD385" s="190"/>
      <c r="FE385" s="190"/>
      <c r="FF385" s="190"/>
      <c r="FG385" s="190"/>
      <c r="FH385" s="190"/>
      <c r="FI385" s="190"/>
      <c r="FJ385" s="190"/>
    </row>
    <row r="386" spans="1:166" ht="15" customHeight="1" x14ac:dyDescent="0.5">
      <c r="A386" s="198"/>
      <c r="B386" s="199"/>
      <c r="C386" s="201"/>
      <c r="D386" s="200"/>
      <c r="EN386" s="188"/>
      <c r="EO386" s="189"/>
      <c r="EP386" s="189"/>
      <c r="EQ386" s="190"/>
      <c r="ER386" s="190"/>
      <c r="ES386" s="190"/>
      <c r="ET386" s="190"/>
      <c r="EU386" s="190"/>
      <c r="EV386" s="190"/>
      <c r="EW386" s="190"/>
      <c r="EX386" s="190"/>
      <c r="EY386" s="190"/>
      <c r="EZ386" s="190"/>
      <c r="FA386" s="190"/>
      <c r="FB386" s="190"/>
      <c r="FC386" s="190"/>
      <c r="FD386" s="190"/>
      <c r="FE386" s="190"/>
      <c r="FF386" s="190"/>
      <c r="FG386" s="190"/>
      <c r="FH386" s="190"/>
      <c r="FI386" s="190"/>
      <c r="FJ386" s="190"/>
    </row>
    <row r="387" spans="1:166" ht="15" customHeight="1" x14ac:dyDescent="0.5">
      <c r="A387" s="198"/>
      <c r="B387" s="199"/>
      <c r="C387" s="201"/>
      <c r="D387" s="200"/>
      <c r="EN387" s="188"/>
      <c r="EO387" s="189"/>
      <c r="EP387" s="189"/>
      <c r="EQ387" s="190"/>
      <c r="ER387" s="190"/>
      <c r="ES387" s="190"/>
      <c r="ET387" s="190"/>
      <c r="EU387" s="190"/>
      <c r="EV387" s="190"/>
      <c r="EW387" s="190"/>
      <c r="EX387" s="190"/>
      <c r="EY387" s="190"/>
      <c r="EZ387" s="190"/>
      <c r="FA387" s="190"/>
      <c r="FB387" s="190"/>
      <c r="FC387" s="190"/>
      <c r="FD387" s="190"/>
      <c r="FE387" s="190"/>
      <c r="FF387" s="190"/>
      <c r="FG387" s="190"/>
      <c r="FH387" s="190"/>
      <c r="FI387" s="190"/>
      <c r="FJ387" s="190"/>
    </row>
    <row r="388" spans="1:166" ht="15" customHeight="1" x14ac:dyDescent="0.5">
      <c r="A388" s="198"/>
      <c r="B388" s="199"/>
      <c r="C388" s="201"/>
      <c r="D388" s="200"/>
      <c r="EN388" s="188"/>
      <c r="EO388" s="189"/>
      <c r="EP388" s="189"/>
      <c r="EQ388" s="190"/>
      <c r="ER388" s="190"/>
      <c r="ES388" s="190"/>
      <c r="ET388" s="190"/>
      <c r="EU388" s="190"/>
      <c r="EV388" s="190"/>
      <c r="EW388" s="190"/>
      <c r="EX388" s="190"/>
      <c r="EY388" s="190"/>
      <c r="EZ388" s="190"/>
      <c r="FA388" s="190"/>
      <c r="FB388" s="190"/>
      <c r="FC388" s="190"/>
      <c r="FD388" s="190"/>
      <c r="FE388" s="190"/>
      <c r="FF388" s="190"/>
      <c r="FG388" s="190"/>
      <c r="FH388" s="190"/>
      <c r="FI388" s="190"/>
      <c r="FJ388" s="190"/>
    </row>
    <row r="389" spans="1:166" ht="15" customHeight="1" x14ac:dyDescent="0.5">
      <c r="A389" s="198"/>
      <c r="B389" s="199"/>
      <c r="C389" s="201"/>
      <c r="D389" s="200"/>
      <c r="EN389" s="188"/>
      <c r="EO389" s="189"/>
      <c r="EP389" s="189"/>
      <c r="EQ389" s="190"/>
      <c r="ER389" s="190"/>
      <c r="ES389" s="190"/>
      <c r="ET389" s="190"/>
      <c r="EU389" s="190"/>
      <c r="EV389" s="190"/>
      <c r="EW389" s="190"/>
      <c r="EX389" s="190"/>
      <c r="EY389" s="190"/>
      <c r="EZ389" s="190"/>
      <c r="FA389" s="190"/>
      <c r="FB389" s="190"/>
      <c r="FC389" s="190"/>
      <c r="FD389" s="190"/>
      <c r="FE389" s="190"/>
      <c r="FF389" s="190"/>
      <c r="FG389" s="190"/>
      <c r="FH389" s="190"/>
      <c r="FI389" s="190"/>
      <c r="FJ389" s="190"/>
    </row>
    <row r="390" spans="1:166" ht="15" customHeight="1" x14ac:dyDescent="0.5">
      <c r="A390" s="198"/>
      <c r="B390" s="199"/>
      <c r="C390" s="201"/>
      <c r="D390" s="200"/>
      <c r="EN390" s="188"/>
      <c r="EO390" s="189"/>
      <c r="EP390" s="189"/>
      <c r="EQ390" s="190"/>
      <c r="ER390" s="190"/>
      <c r="ES390" s="190"/>
      <c r="ET390" s="190"/>
      <c r="EU390" s="190"/>
      <c r="EV390" s="190"/>
      <c r="EW390" s="190"/>
      <c r="EX390" s="190"/>
      <c r="EY390" s="190"/>
      <c r="EZ390" s="190"/>
      <c r="FA390" s="190"/>
      <c r="FB390" s="190"/>
      <c r="FC390" s="190"/>
      <c r="FD390" s="190"/>
      <c r="FE390" s="190"/>
      <c r="FF390" s="190"/>
      <c r="FG390" s="190"/>
      <c r="FH390" s="190"/>
      <c r="FI390" s="190"/>
      <c r="FJ390" s="190"/>
    </row>
    <row r="391" spans="1:166" ht="15" customHeight="1" x14ac:dyDescent="0.5">
      <c r="A391" s="198"/>
      <c r="B391" s="199"/>
      <c r="C391" s="201"/>
      <c r="D391" s="200"/>
      <c r="EN391" s="188"/>
      <c r="EO391" s="189"/>
      <c r="EP391" s="189"/>
      <c r="EQ391" s="190"/>
      <c r="ER391" s="190"/>
      <c r="ES391" s="190"/>
      <c r="ET391" s="190"/>
      <c r="EU391" s="190"/>
      <c r="EV391" s="190"/>
      <c r="EW391" s="190"/>
      <c r="EX391" s="190"/>
      <c r="EY391" s="190"/>
      <c r="EZ391" s="190"/>
      <c r="FA391" s="190"/>
      <c r="FB391" s="190"/>
      <c r="FC391" s="190"/>
      <c r="FD391" s="190"/>
      <c r="FE391" s="190"/>
      <c r="FF391" s="190"/>
      <c r="FG391" s="190"/>
      <c r="FH391" s="190"/>
      <c r="FI391" s="190"/>
      <c r="FJ391" s="190"/>
    </row>
    <row r="392" spans="1:166" ht="15" customHeight="1" x14ac:dyDescent="0.5">
      <c r="A392" s="198"/>
      <c r="B392" s="199"/>
      <c r="C392" s="201"/>
      <c r="D392" s="200"/>
      <c r="EN392" s="188"/>
      <c r="EO392" s="189"/>
      <c r="EP392" s="189"/>
      <c r="EQ392" s="190"/>
      <c r="ER392" s="190"/>
      <c r="ES392" s="190"/>
      <c r="ET392" s="190"/>
      <c r="EU392" s="190"/>
      <c r="EV392" s="190"/>
      <c r="EW392" s="190"/>
      <c r="EX392" s="190"/>
      <c r="EY392" s="190"/>
      <c r="EZ392" s="190"/>
      <c r="FA392" s="190"/>
      <c r="FB392" s="190"/>
      <c r="FC392" s="190"/>
      <c r="FD392" s="190"/>
      <c r="FE392" s="190"/>
      <c r="FF392" s="190"/>
      <c r="FG392" s="190"/>
      <c r="FH392" s="190"/>
      <c r="FI392" s="190"/>
      <c r="FJ392" s="190"/>
    </row>
    <row r="393" spans="1:166" ht="15" customHeight="1" x14ac:dyDescent="0.5">
      <c r="A393" s="198"/>
      <c r="B393" s="199"/>
      <c r="C393" s="201"/>
      <c r="D393" s="200"/>
      <c r="EN393" s="188"/>
      <c r="EO393" s="189"/>
      <c r="EP393" s="189"/>
      <c r="EQ393" s="190"/>
      <c r="ER393" s="190"/>
      <c r="ES393" s="190"/>
      <c r="ET393" s="190"/>
      <c r="EU393" s="190"/>
      <c r="EV393" s="190"/>
      <c r="EW393" s="190"/>
      <c r="EX393" s="190"/>
      <c r="EY393" s="190"/>
      <c r="EZ393" s="190"/>
      <c r="FA393" s="190"/>
      <c r="FB393" s="190"/>
      <c r="FC393" s="190"/>
      <c r="FD393" s="190"/>
      <c r="FE393" s="190"/>
      <c r="FF393" s="190"/>
      <c r="FG393" s="190"/>
      <c r="FH393" s="190"/>
      <c r="FI393" s="190"/>
      <c r="FJ393" s="190"/>
    </row>
    <row r="394" spans="1:166" ht="15" customHeight="1" x14ac:dyDescent="0.5">
      <c r="A394" s="198"/>
      <c r="B394" s="199"/>
      <c r="C394" s="201"/>
      <c r="D394" s="200"/>
      <c r="EN394" s="188"/>
      <c r="EO394" s="189"/>
      <c r="EP394" s="189"/>
      <c r="EQ394" s="190"/>
      <c r="ER394" s="190"/>
      <c r="ES394" s="190"/>
      <c r="ET394" s="190"/>
      <c r="EU394" s="190"/>
      <c r="EV394" s="190"/>
      <c r="EW394" s="190"/>
      <c r="EX394" s="190"/>
      <c r="EY394" s="190"/>
      <c r="EZ394" s="190"/>
      <c r="FA394" s="190"/>
      <c r="FB394" s="190"/>
      <c r="FC394" s="190"/>
      <c r="FD394" s="190"/>
      <c r="FE394" s="190"/>
      <c r="FF394" s="190"/>
      <c r="FG394" s="190"/>
      <c r="FH394" s="190"/>
      <c r="FI394" s="190"/>
      <c r="FJ394" s="190"/>
    </row>
    <row r="395" spans="1:166" ht="15" customHeight="1" x14ac:dyDescent="0.5">
      <c r="A395" s="198"/>
      <c r="B395" s="199"/>
      <c r="C395" s="201"/>
      <c r="D395" s="200"/>
      <c r="EN395" s="188"/>
      <c r="EO395" s="189"/>
      <c r="EP395" s="189"/>
      <c r="EQ395" s="190"/>
      <c r="ER395" s="190"/>
      <c r="ES395" s="190"/>
      <c r="ET395" s="190"/>
      <c r="EU395" s="190"/>
      <c r="EV395" s="190"/>
      <c r="EW395" s="190"/>
      <c r="EX395" s="190"/>
      <c r="EY395" s="190"/>
      <c r="EZ395" s="190"/>
      <c r="FA395" s="190"/>
      <c r="FB395" s="190"/>
      <c r="FC395" s="190"/>
      <c r="FD395" s="190"/>
      <c r="FE395" s="190"/>
      <c r="FF395" s="190"/>
      <c r="FG395" s="190"/>
      <c r="FH395" s="190"/>
      <c r="FI395" s="190"/>
      <c r="FJ395" s="190"/>
    </row>
    <row r="396" spans="1:166" ht="15" customHeight="1" x14ac:dyDescent="0.5">
      <c r="A396" s="198"/>
      <c r="B396" s="199"/>
      <c r="C396" s="201"/>
      <c r="D396" s="200"/>
      <c r="EN396" s="188"/>
      <c r="EO396" s="189"/>
      <c r="EP396" s="189"/>
      <c r="EQ396" s="190"/>
      <c r="ER396" s="190"/>
      <c r="ES396" s="190"/>
      <c r="ET396" s="190"/>
      <c r="EU396" s="190"/>
      <c r="EV396" s="190"/>
      <c r="EW396" s="190"/>
      <c r="EX396" s="190"/>
      <c r="EY396" s="190"/>
      <c r="EZ396" s="190"/>
      <c r="FA396" s="190"/>
      <c r="FB396" s="190"/>
      <c r="FC396" s="190"/>
      <c r="FD396" s="190"/>
      <c r="FE396" s="190"/>
      <c r="FF396" s="190"/>
      <c r="FG396" s="190"/>
      <c r="FH396" s="190"/>
      <c r="FI396" s="190"/>
      <c r="FJ396" s="190"/>
    </row>
    <row r="397" spans="1:166" ht="15" customHeight="1" x14ac:dyDescent="0.5">
      <c r="A397" s="198"/>
      <c r="B397" s="199"/>
      <c r="C397" s="201"/>
      <c r="D397" s="200"/>
      <c r="EN397" s="188"/>
      <c r="EO397" s="189"/>
      <c r="EP397" s="189"/>
      <c r="EQ397" s="190"/>
      <c r="ER397" s="190"/>
      <c r="ES397" s="190"/>
      <c r="ET397" s="190"/>
      <c r="EU397" s="190"/>
      <c r="EV397" s="190"/>
      <c r="EW397" s="190"/>
      <c r="EX397" s="190"/>
      <c r="EY397" s="190"/>
      <c r="EZ397" s="190"/>
      <c r="FA397" s="190"/>
      <c r="FB397" s="190"/>
      <c r="FC397" s="190"/>
      <c r="FD397" s="190"/>
      <c r="FE397" s="190"/>
      <c r="FF397" s="190"/>
      <c r="FG397" s="190"/>
      <c r="FH397" s="190"/>
      <c r="FI397" s="190"/>
      <c r="FJ397" s="190"/>
    </row>
    <row r="398" spans="1:166" ht="15" customHeight="1" x14ac:dyDescent="0.5">
      <c r="A398" s="198"/>
      <c r="B398" s="199"/>
      <c r="C398" s="201"/>
      <c r="D398" s="200"/>
      <c r="EN398" s="188"/>
      <c r="EO398" s="189"/>
      <c r="EP398" s="189"/>
      <c r="EQ398" s="190"/>
      <c r="ER398" s="190"/>
      <c r="ES398" s="190"/>
      <c r="ET398" s="190"/>
      <c r="EU398" s="190"/>
      <c r="EV398" s="190"/>
      <c r="EW398" s="190"/>
      <c r="EX398" s="190"/>
      <c r="EY398" s="190"/>
      <c r="EZ398" s="190"/>
      <c r="FA398" s="190"/>
      <c r="FB398" s="190"/>
      <c r="FC398" s="190"/>
      <c r="FD398" s="190"/>
      <c r="FE398" s="190"/>
      <c r="FF398" s="190"/>
      <c r="FG398" s="190"/>
      <c r="FH398" s="190"/>
      <c r="FI398" s="190"/>
      <c r="FJ398" s="190"/>
    </row>
    <row r="399" spans="1:166" ht="15" customHeight="1" x14ac:dyDescent="0.5">
      <c r="A399" s="198"/>
      <c r="B399" s="199"/>
      <c r="C399" s="201"/>
      <c r="D399" s="200"/>
      <c r="EN399" s="188"/>
      <c r="EO399" s="189"/>
      <c r="EP399" s="189"/>
      <c r="EQ399" s="190"/>
      <c r="ER399" s="190"/>
      <c r="ES399" s="190"/>
      <c r="ET399" s="190"/>
      <c r="EU399" s="190"/>
      <c r="EV399" s="190"/>
      <c r="EW399" s="190"/>
      <c r="EX399" s="190"/>
      <c r="EY399" s="190"/>
      <c r="EZ399" s="190"/>
      <c r="FA399" s="190"/>
      <c r="FB399" s="190"/>
      <c r="FC399" s="190"/>
      <c r="FD399" s="190"/>
      <c r="FE399" s="190"/>
      <c r="FF399" s="190"/>
      <c r="FG399" s="190"/>
      <c r="FH399" s="190"/>
      <c r="FI399" s="190"/>
      <c r="FJ399" s="190"/>
    </row>
    <row r="400" spans="1:166" ht="15" customHeight="1" x14ac:dyDescent="0.5">
      <c r="A400" s="198"/>
      <c r="B400" s="199"/>
      <c r="C400" s="201"/>
      <c r="D400" s="200"/>
      <c r="EN400" s="188"/>
      <c r="EO400" s="189"/>
      <c r="EP400" s="189"/>
      <c r="EQ400" s="190"/>
      <c r="ER400" s="190"/>
      <c r="ES400" s="190"/>
      <c r="ET400" s="190"/>
      <c r="EU400" s="190"/>
      <c r="EV400" s="190"/>
      <c r="EW400" s="190"/>
      <c r="EX400" s="190"/>
      <c r="EY400" s="190"/>
      <c r="EZ400" s="190"/>
      <c r="FA400" s="190"/>
      <c r="FB400" s="190"/>
      <c r="FC400" s="190"/>
      <c r="FD400" s="190"/>
      <c r="FE400" s="190"/>
      <c r="FF400" s="190"/>
      <c r="FG400" s="190"/>
      <c r="FH400" s="190"/>
      <c r="FI400" s="190"/>
      <c r="FJ400" s="190"/>
    </row>
    <row r="401" spans="1:166" ht="15" customHeight="1" x14ac:dyDescent="0.5">
      <c r="A401" s="198"/>
      <c r="B401" s="199"/>
      <c r="C401" s="201"/>
      <c r="D401" s="200"/>
      <c r="EN401" s="188"/>
      <c r="EO401" s="189"/>
      <c r="EP401" s="189"/>
      <c r="EQ401" s="190"/>
      <c r="ER401" s="190"/>
      <c r="ES401" s="190"/>
      <c r="ET401" s="190"/>
      <c r="EU401" s="190"/>
      <c r="EV401" s="190"/>
      <c r="EW401" s="190"/>
      <c r="EX401" s="190"/>
      <c r="EY401" s="190"/>
      <c r="EZ401" s="190"/>
      <c r="FA401" s="190"/>
      <c r="FB401" s="190"/>
      <c r="FC401" s="190"/>
      <c r="FD401" s="190"/>
      <c r="FE401" s="190"/>
      <c r="FF401" s="190"/>
      <c r="FG401" s="190"/>
      <c r="FH401" s="190"/>
      <c r="FI401" s="190"/>
      <c r="FJ401" s="190"/>
    </row>
    <row r="402" spans="1:166" ht="15" customHeight="1" x14ac:dyDescent="0.5">
      <c r="A402" s="198"/>
      <c r="B402" s="199"/>
      <c r="C402" s="201"/>
      <c r="D402" s="200"/>
      <c r="EN402" s="188"/>
      <c r="EO402" s="189"/>
      <c r="EP402" s="189"/>
      <c r="EQ402" s="190"/>
      <c r="ER402" s="190"/>
      <c r="ES402" s="190"/>
      <c r="ET402" s="190"/>
      <c r="EU402" s="190"/>
      <c r="EV402" s="190"/>
      <c r="EW402" s="190"/>
      <c r="EX402" s="190"/>
      <c r="EY402" s="190"/>
      <c r="EZ402" s="190"/>
      <c r="FA402" s="190"/>
      <c r="FB402" s="190"/>
      <c r="FC402" s="190"/>
      <c r="FD402" s="190"/>
      <c r="FE402" s="190"/>
      <c r="FF402" s="190"/>
      <c r="FG402" s="190"/>
      <c r="FH402" s="190"/>
      <c r="FI402" s="190"/>
      <c r="FJ402" s="190"/>
    </row>
    <row r="403" spans="1:166" ht="15" customHeight="1" x14ac:dyDescent="0.5">
      <c r="A403" s="198"/>
      <c r="B403" s="199"/>
      <c r="C403" s="201"/>
      <c r="D403" s="200"/>
      <c r="EN403" s="188"/>
      <c r="EO403" s="189"/>
      <c r="EP403" s="189"/>
      <c r="EQ403" s="190"/>
      <c r="ER403" s="190"/>
      <c r="ES403" s="190"/>
      <c r="ET403" s="190"/>
      <c r="EU403" s="190"/>
      <c r="EV403" s="190"/>
      <c r="EW403" s="190"/>
      <c r="EX403" s="190"/>
      <c r="EY403" s="190"/>
      <c r="EZ403" s="190"/>
      <c r="FA403" s="190"/>
      <c r="FB403" s="190"/>
      <c r="FC403" s="190"/>
      <c r="FD403" s="190"/>
      <c r="FE403" s="190"/>
      <c r="FF403" s="190"/>
      <c r="FG403" s="190"/>
      <c r="FH403" s="190"/>
      <c r="FI403" s="190"/>
      <c r="FJ403" s="190"/>
    </row>
    <row r="404" spans="1:166" ht="15" customHeight="1" x14ac:dyDescent="0.5">
      <c r="A404" s="198"/>
      <c r="B404" s="199"/>
      <c r="C404" s="201"/>
      <c r="D404" s="200"/>
      <c r="EN404" s="188"/>
      <c r="EO404" s="189"/>
      <c r="EP404" s="189"/>
      <c r="EQ404" s="190"/>
      <c r="ER404" s="190"/>
      <c r="ES404" s="190"/>
      <c r="ET404" s="190"/>
      <c r="EU404" s="190"/>
      <c r="EV404" s="190"/>
      <c r="EW404" s="190"/>
      <c r="EX404" s="190"/>
      <c r="EY404" s="190"/>
      <c r="EZ404" s="190"/>
      <c r="FA404" s="190"/>
      <c r="FB404" s="190"/>
      <c r="FC404" s="190"/>
      <c r="FD404" s="190"/>
      <c r="FE404" s="190"/>
      <c r="FF404" s="190"/>
      <c r="FG404" s="190"/>
      <c r="FH404" s="190"/>
      <c r="FI404" s="190"/>
      <c r="FJ404" s="190"/>
    </row>
    <row r="405" spans="1:166" ht="15" customHeight="1" x14ac:dyDescent="0.5">
      <c r="A405" s="198"/>
      <c r="B405" s="199"/>
      <c r="C405" s="201"/>
      <c r="D405" s="200"/>
      <c r="EN405" s="188"/>
      <c r="EO405" s="189"/>
      <c r="EP405" s="189"/>
      <c r="EQ405" s="190"/>
      <c r="ER405" s="190"/>
      <c r="ES405" s="190"/>
      <c r="ET405" s="190"/>
      <c r="EU405" s="190"/>
      <c r="EV405" s="190"/>
      <c r="EW405" s="190"/>
      <c r="EX405" s="190"/>
      <c r="EY405" s="190"/>
      <c r="EZ405" s="190"/>
      <c r="FA405" s="190"/>
      <c r="FB405" s="190"/>
      <c r="FC405" s="190"/>
      <c r="FD405" s="190"/>
      <c r="FE405" s="190"/>
      <c r="FF405" s="190"/>
      <c r="FG405" s="190"/>
      <c r="FH405" s="190"/>
      <c r="FI405" s="190"/>
      <c r="FJ405" s="190"/>
    </row>
    <row r="406" spans="1:166" ht="15" customHeight="1" x14ac:dyDescent="0.5">
      <c r="A406" s="198"/>
      <c r="B406" s="199"/>
      <c r="C406" s="201"/>
      <c r="D406" s="200"/>
      <c r="EN406" s="188"/>
      <c r="EO406" s="189"/>
      <c r="EP406" s="189"/>
      <c r="EQ406" s="190"/>
      <c r="ER406" s="190"/>
      <c r="ES406" s="190"/>
      <c r="ET406" s="190"/>
      <c r="EU406" s="190"/>
      <c r="EV406" s="190"/>
      <c r="EW406" s="190"/>
      <c r="EX406" s="190"/>
      <c r="EY406" s="190"/>
      <c r="EZ406" s="190"/>
      <c r="FA406" s="190"/>
      <c r="FB406" s="190"/>
      <c r="FC406" s="190"/>
      <c r="FD406" s="190"/>
      <c r="FE406" s="190"/>
      <c r="FF406" s="190"/>
      <c r="FG406" s="190"/>
      <c r="FH406" s="190"/>
      <c r="FI406" s="190"/>
      <c r="FJ406" s="190"/>
    </row>
    <row r="407" spans="1:166" ht="15" customHeight="1" x14ac:dyDescent="0.5">
      <c r="A407" s="198"/>
      <c r="B407" s="199"/>
      <c r="C407" s="201"/>
      <c r="D407" s="200"/>
      <c r="EN407" s="188"/>
      <c r="EO407" s="189"/>
      <c r="EP407" s="189"/>
      <c r="EQ407" s="190"/>
      <c r="ER407" s="190"/>
      <c r="ES407" s="190"/>
      <c r="ET407" s="190"/>
      <c r="EU407" s="190"/>
      <c r="EV407" s="190"/>
      <c r="EW407" s="190"/>
      <c r="EX407" s="190"/>
      <c r="EY407" s="190"/>
      <c r="EZ407" s="190"/>
      <c r="FA407" s="190"/>
      <c r="FB407" s="190"/>
      <c r="FC407" s="190"/>
      <c r="FD407" s="190"/>
      <c r="FE407" s="190"/>
      <c r="FF407" s="190"/>
      <c r="FG407" s="190"/>
      <c r="FH407" s="190"/>
      <c r="FI407" s="190"/>
      <c r="FJ407" s="190"/>
    </row>
    <row r="408" spans="1:166" ht="15" customHeight="1" x14ac:dyDescent="0.5">
      <c r="A408" s="198"/>
      <c r="B408" s="199"/>
      <c r="C408" s="201"/>
      <c r="D408" s="200"/>
      <c r="EN408" s="188"/>
      <c r="EO408" s="189"/>
      <c r="EP408" s="189"/>
      <c r="EQ408" s="190"/>
      <c r="ER408" s="190"/>
      <c r="ES408" s="190"/>
      <c r="ET408" s="190"/>
      <c r="EU408" s="190"/>
      <c r="EV408" s="190"/>
      <c r="EW408" s="190"/>
      <c r="EX408" s="190"/>
      <c r="EY408" s="190"/>
      <c r="EZ408" s="190"/>
      <c r="FA408" s="190"/>
      <c r="FB408" s="190"/>
      <c r="FC408" s="190"/>
      <c r="FD408" s="190"/>
      <c r="FE408" s="190"/>
      <c r="FF408" s="190"/>
      <c r="FG408" s="190"/>
      <c r="FH408" s="190"/>
      <c r="FI408" s="190"/>
      <c r="FJ408" s="190"/>
    </row>
    <row r="409" spans="1:166" ht="15" customHeight="1" x14ac:dyDescent="0.5">
      <c r="A409" s="198"/>
      <c r="B409" s="199"/>
      <c r="C409" s="201"/>
      <c r="D409" s="200"/>
      <c r="EN409" s="188"/>
      <c r="EO409" s="189"/>
      <c r="EP409" s="189"/>
      <c r="EQ409" s="190"/>
      <c r="ER409" s="190"/>
      <c r="ES409" s="190"/>
      <c r="ET409" s="190"/>
      <c r="EU409" s="190"/>
      <c r="EV409" s="190"/>
      <c r="EW409" s="190"/>
      <c r="EX409" s="190"/>
      <c r="EY409" s="190"/>
      <c r="EZ409" s="190"/>
      <c r="FA409" s="190"/>
      <c r="FB409" s="190"/>
      <c r="FC409" s="190"/>
      <c r="FD409" s="190"/>
      <c r="FE409" s="190"/>
      <c r="FF409" s="190"/>
      <c r="FG409" s="190"/>
      <c r="FH409" s="190"/>
      <c r="FI409" s="190"/>
      <c r="FJ409" s="190"/>
    </row>
    <row r="410" spans="1:166" ht="15" customHeight="1" x14ac:dyDescent="0.5">
      <c r="A410" s="198"/>
      <c r="B410" s="199"/>
      <c r="C410" s="201"/>
      <c r="D410" s="200"/>
      <c r="EN410" s="188"/>
      <c r="EO410" s="189"/>
      <c r="EP410" s="189"/>
      <c r="EQ410" s="190"/>
      <c r="ER410" s="190"/>
      <c r="ES410" s="190"/>
      <c r="ET410" s="190"/>
      <c r="EU410" s="190"/>
      <c r="EV410" s="190"/>
      <c r="EW410" s="190"/>
      <c r="EX410" s="190"/>
      <c r="EY410" s="190"/>
      <c r="EZ410" s="190"/>
      <c r="FA410" s="190"/>
      <c r="FB410" s="190"/>
      <c r="FC410" s="190"/>
      <c r="FD410" s="190"/>
      <c r="FE410" s="190"/>
      <c r="FF410" s="190"/>
      <c r="FG410" s="190"/>
      <c r="FH410" s="190"/>
      <c r="FI410" s="190"/>
      <c r="FJ410" s="190"/>
    </row>
    <row r="411" spans="1:166" ht="15" customHeight="1" x14ac:dyDescent="0.5">
      <c r="A411" s="198"/>
      <c r="B411" s="199"/>
      <c r="C411" s="201"/>
      <c r="D411" s="200"/>
      <c r="EN411" s="188"/>
      <c r="EO411" s="189"/>
      <c r="EP411" s="189"/>
      <c r="EQ411" s="190"/>
      <c r="ER411" s="190"/>
      <c r="ES411" s="190"/>
      <c r="ET411" s="190"/>
      <c r="EU411" s="190"/>
      <c r="EV411" s="190"/>
      <c r="EW411" s="190"/>
      <c r="EX411" s="190"/>
      <c r="EY411" s="190"/>
      <c r="EZ411" s="190"/>
      <c r="FA411" s="190"/>
      <c r="FB411" s="190"/>
      <c r="FC411" s="190"/>
      <c r="FD411" s="190"/>
      <c r="FE411" s="190"/>
      <c r="FF411" s="190"/>
      <c r="FG411" s="190"/>
      <c r="FH411" s="190"/>
      <c r="FI411" s="190"/>
      <c r="FJ411" s="190"/>
    </row>
    <row r="412" spans="1:166" ht="15" customHeight="1" x14ac:dyDescent="0.5">
      <c r="A412" s="198"/>
      <c r="B412" s="199"/>
      <c r="C412" s="201"/>
      <c r="D412" s="200"/>
      <c r="EN412" s="188"/>
      <c r="EO412" s="189"/>
      <c r="EP412" s="189"/>
      <c r="EQ412" s="190"/>
      <c r="ER412" s="190"/>
      <c r="ES412" s="190"/>
      <c r="ET412" s="190"/>
      <c r="EU412" s="190"/>
      <c r="EV412" s="190"/>
      <c r="EW412" s="190"/>
      <c r="EX412" s="190"/>
      <c r="EY412" s="190"/>
      <c r="EZ412" s="190"/>
      <c r="FA412" s="190"/>
      <c r="FB412" s="190"/>
      <c r="FC412" s="190"/>
      <c r="FD412" s="190"/>
      <c r="FE412" s="190"/>
      <c r="FF412" s="190"/>
      <c r="FG412" s="190"/>
      <c r="FH412" s="190"/>
      <c r="FI412" s="190"/>
      <c r="FJ412" s="190"/>
    </row>
    <row r="413" spans="1:166" ht="15" customHeight="1" x14ac:dyDescent="0.5">
      <c r="A413" s="198"/>
      <c r="B413" s="199"/>
      <c r="C413" s="201"/>
      <c r="D413" s="200"/>
      <c r="EN413" s="188"/>
      <c r="EO413" s="189"/>
      <c r="EP413" s="189"/>
      <c r="EQ413" s="190"/>
      <c r="ER413" s="190"/>
      <c r="ES413" s="190"/>
      <c r="ET413" s="190"/>
      <c r="EU413" s="190"/>
      <c r="EV413" s="190"/>
      <c r="EW413" s="190"/>
      <c r="EX413" s="190"/>
      <c r="EY413" s="190"/>
      <c r="EZ413" s="190"/>
      <c r="FA413" s="190"/>
      <c r="FB413" s="190"/>
      <c r="FC413" s="190"/>
      <c r="FD413" s="190"/>
      <c r="FE413" s="190"/>
      <c r="FF413" s="190"/>
      <c r="FG413" s="190"/>
      <c r="FH413" s="190"/>
      <c r="FI413" s="190"/>
      <c r="FJ413" s="190"/>
    </row>
    <row r="414" spans="1:166" ht="15" customHeight="1" x14ac:dyDescent="0.5">
      <c r="A414" s="198"/>
      <c r="B414" s="199"/>
      <c r="C414" s="201"/>
      <c r="D414" s="200"/>
      <c r="EN414" s="188"/>
      <c r="EO414" s="189"/>
      <c r="EP414" s="189"/>
      <c r="EQ414" s="190"/>
      <c r="ER414" s="190"/>
      <c r="ES414" s="190"/>
      <c r="ET414" s="190"/>
      <c r="EU414" s="190"/>
      <c r="EV414" s="190"/>
      <c r="EW414" s="190"/>
      <c r="EX414" s="190"/>
      <c r="EY414" s="190"/>
      <c r="EZ414" s="190"/>
      <c r="FA414" s="190"/>
      <c r="FB414" s="190"/>
      <c r="FC414" s="190"/>
      <c r="FD414" s="190"/>
      <c r="FE414" s="190"/>
      <c r="FF414" s="190"/>
      <c r="FG414" s="190"/>
      <c r="FH414" s="190"/>
      <c r="FI414" s="190"/>
      <c r="FJ414" s="190"/>
    </row>
    <row r="415" spans="1:166" ht="15" customHeight="1" x14ac:dyDescent="0.5">
      <c r="A415" s="198"/>
      <c r="B415" s="199"/>
      <c r="C415" s="201"/>
      <c r="D415" s="200"/>
      <c r="EN415" s="188"/>
      <c r="EO415" s="189"/>
      <c r="EP415" s="189"/>
      <c r="EQ415" s="190"/>
      <c r="ER415" s="190"/>
      <c r="ES415" s="190"/>
      <c r="ET415" s="190"/>
      <c r="EU415" s="190"/>
      <c r="EV415" s="190"/>
      <c r="EW415" s="190"/>
      <c r="EX415" s="190"/>
      <c r="EY415" s="190"/>
      <c r="EZ415" s="190"/>
      <c r="FA415" s="190"/>
      <c r="FB415" s="190"/>
      <c r="FC415" s="190"/>
      <c r="FD415" s="190"/>
      <c r="FE415" s="190"/>
      <c r="FF415" s="190"/>
      <c r="FG415" s="190"/>
      <c r="FH415" s="190"/>
      <c r="FI415" s="190"/>
      <c r="FJ415" s="190"/>
    </row>
    <row r="416" spans="1:166" ht="15" customHeight="1" x14ac:dyDescent="0.5">
      <c r="A416" s="198"/>
      <c r="B416" s="199"/>
      <c r="C416" s="201"/>
      <c r="D416" s="200"/>
      <c r="EN416" s="188"/>
      <c r="EO416" s="189"/>
      <c r="EP416" s="189"/>
      <c r="EQ416" s="190"/>
      <c r="ER416" s="190"/>
      <c r="ES416" s="190"/>
      <c r="ET416" s="190"/>
      <c r="EU416" s="190"/>
      <c r="EV416" s="190"/>
      <c r="EW416" s="190"/>
      <c r="EX416" s="190"/>
      <c r="EY416" s="190"/>
      <c r="EZ416" s="190"/>
      <c r="FA416" s="190"/>
      <c r="FB416" s="190"/>
      <c r="FC416" s="190"/>
      <c r="FD416" s="190"/>
      <c r="FE416" s="190"/>
      <c r="FF416" s="190"/>
      <c r="FG416" s="190"/>
      <c r="FH416" s="190"/>
      <c r="FI416" s="190"/>
      <c r="FJ416" s="190"/>
    </row>
    <row r="417" spans="1:166" ht="15" customHeight="1" x14ac:dyDescent="0.5">
      <c r="A417" s="198"/>
      <c r="B417" s="199"/>
      <c r="C417" s="201"/>
      <c r="D417" s="200"/>
      <c r="EN417" s="188"/>
      <c r="EO417" s="189"/>
      <c r="EP417" s="189"/>
      <c r="EQ417" s="190"/>
      <c r="ER417" s="190"/>
      <c r="ES417" s="190"/>
      <c r="ET417" s="190"/>
      <c r="EU417" s="190"/>
      <c r="EV417" s="190"/>
      <c r="EW417" s="190"/>
      <c r="EX417" s="190"/>
      <c r="EY417" s="190"/>
      <c r="EZ417" s="190"/>
      <c r="FA417" s="190"/>
      <c r="FB417" s="190"/>
      <c r="FC417" s="190"/>
      <c r="FD417" s="190"/>
      <c r="FE417" s="190"/>
      <c r="FF417" s="190"/>
      <c r="FG417" s="190"/>
      <c r="FH417" s="190"/>
      <c r="FI417" s="190"/>
      <c r="FJ417" s="190"/>
    </row>
    <row r="418" spans="1:166" ht="15" customHeight="1" x14ac:dyDescent="0.5">
      <c r="A418" s="198"/>
      <c r="B418" s="199"/>
      <c r="C418" s="201"/>
      <c r="D418" s="200"/>
      <c r="EN418" s="188"/>
      <c r="EO418" s="189"/>
      <c r="EP418" s="189"/>
      <c r="EQ418" s="190"/>
      <c r="ER418" s="190"/>
      <c r="ES418" s="190"/>
      <c r="ET418" s="190"/>
      <c r="EU418" s="190"/>
      <c r="EV418" s="190"/>
      <c r="EW418" s="190"/>
      <c r="EX418" s="190"/>
      <c r="EY418" s="190"/>
      <c r="EZ418" s="190"/>
      <c r="FA418" s="190"/>
      <c r="FB418" s="190"/>
      <c r="FC418" s="190"/>
      <c r="FD418" s="190"/>
      <c r="FE418" s="190"/>
      <c r="FF418" s="190"/>
      <c r="FG418" s="190"/>
      <c r="FH418" s="190"/>
      <c r="FI418" s="190"/>
      <c r="FJ418" s="190"/>
    </row>
    <row r="419" spans="1:166" ht="15" customHeight="1" x14ac:dyDescent="0.5">
      <c r="A419" s="198"/>
      <c r="B419" s="199"/>
      <c r="C419" s="201"/>
      <c r="D419" s="200"/>
      <c r="EN419" s="188"/>
      <c r="EO419" s="189"/>
      <c r="EP419" s="189"/>
      <c r="EQ419" s="190"/>
      <c r="ER419" s="190"/>
      <c r="ES419" s="190"/>
      <c r="ET419" s="190"/>
      <c r="EU419" s="190"/>
      <c r="EV419" s="190"/>
      <c r="EW419" s="190"/>
      <c r="EX419" s="190"/>
      <c r="EY419" s="190"/>
      <c r="EZ419" s="190"/>
      <c r="FA419" s="190"/>
      <c r="FB419" s="190"/>
      <c r="FC419" s="190"/>
      <c r="FD419" s="190"/>
      <c r="FE419" s="190"/>
      <c r="FF419" s="190"/>
      <c r="FG419" s="190"/>
      <c r="FH419" s="190"/>
      <c r="FI419" s="190"/>
      <c r="FJ419" s="190"/>
    </row>
    <row r="420" spans="1:166" ht="15" customHeight="1" x14ac:dyDescent="0.5">
      <c r="A420" s="198"/>
      <c r="B420" s="199"/>
      <c r="C420" s="201"/>
      <c r="D420" s="200"/>
      <c r="EN420" s="188"/>
      <c r="EO420" s="189"/>
      <c r="EP420" s="189"/>
      <c r="EQ420" s="190"/>
      <c r="ER420" s="190"/>
      <c r="ES420" s="190"/>
      <c r="ET420" s="190"/>
      <c r="EU420" s="190"/>
      <c r="EV420" s="190"/>
      <c r="EW420" s="190"/>
      <c r="EX420" s="190"/>
      <c r="EY420" s="190"/>
      <c r="EZ420" s="190"/>
      <c r="FA420" s="190"/>
      <c r="FB420" s="190"/>
      <c r="FC420" s="190"/>
      <c r="FD420" s="190"/>
      <c r="FE420" s="190"/>
      <c r="FF420" s="190"/>
      <c r="FG420" s="190"/>
      <c r="FH420" s="190"/>
      <c r="FI420" s="190"/>
      <c r="FJ420" s="190"/>
    </row>
    <row r="421" spans="1:166" ht="15" customHeight="1" x14ac:dyDescent="0.5">
      <c r="A421" s="198"/>
      <c r="B421" s="199"/>
      <c r="C421" s="201"/>
      <c r="D421" s="200"/>
      <c r="EN421" s="188"/>
      <c r="EO421" s="189"/>
      <c r="EP421" s="189"/>
      <c r="EQ421" s="190"/>
      <c r="ER421" s="190"/>
      <c r="ES421" s="190"/>
      <c r="ET421" s="190"/>
      <c r="EU421" s="190"/>
      <c r="EV421" s="190"/>
      <c r="EW421" s="190"/>
      <c r="EX421" s="190"/>
      <c r="EY421" s="190"/>
      <c r="EZ421" s="190"/>
      <c r="FA421" s="190"/>
      <c r="FB421" s="190"/>
      <c r="FC421" s="190"/>
      <c r="FD421" s="190"/>
      <c r="FE421" s="190"/>
      <c r="FF421" s="190"/>
      <c r="FG421" s="190"/>
      <c r="FH421" s="190"/>
      <c r="FI421" s="190"/>
      <c r="FJ421" s="190"/>
    </row>
    <row r="422" spans="1:166" ht="15" customHeight="1" x14ac:dyDescent="0.5">
      <c r="A422" s="198"/>
      <c r="B422" s="199"/>
      <c r="C422" s="201"/>
      <c r="D422" s="200"/>
      <c r="EN422" s="188"/>
      <c r="EO422" s="189"/>
      <c r="EP422" s="189"/>
      <c r="EQ422" s="190"/>
      <c r="ER422" s="190"/>
      <c r="ES422" s="190"/>
      <c r="ET422" s="190"/>
      <c r="EU422" s="190"/>
      <c r="EV422" s="190"/>
      <c r="EW422" s="190"/>
      <c r="EX422" s="190"/>
      <c r="EY422" s="190"/>
      <c r="EZ422" s="190"/>
      <c r="FA422" s="190"/>
      <c r="FB422" s="190"/>
      <c r="FC422" s="190"/>
      <c r="FD422" s="190"/>
      <c r="FE422" s="190"/>
      <c r="FF422" s="190"/>
      <c r="FG422" s="190"/>
      <c r="FH422" s="190"/>
      <c r="FI422" s="190"/>
      <c r="FJ422" s="190"/>
    </row>
    <row r="423" spans="1:166" ht="15" customHeight="1" x14ac:dyDescent="0.5">
      <c r="A423" s="198"/>
      <c r="B423" s="199"/>
      <c r="C423" s="201"/>
      <c r="D423" s="200"/>
      <c r="EN423" s="188"/>
      <c r="EO423" s="189"/>
      <c r="EP423" s="189"/>
      <c r="EQ423" s="190"/>
      <c r="ER423" s="190"/>
      <c r="ES423" s="190"/>
      <c r="ET423" s="190"/>
      <c r="EU423" s="190"/>
      <c r="EV423" s="190"/>
      <c r="EW423" s="190"/>
      <c r="EX423" s="190"/>
      <c r="EY423" s="190"/>
      <c r="EZ423" s="190"/>
      <c r="FA423" s="190"/>
      <c r="FB423" s="190"/>
      <c r="FC423" s="190"/>
      <c r="FD423" s="190"/>
      <c r="FE423" s="190"/>
      <c r="FF423" s="190"/>
      <c r="FG423" s="190"/>
      <c r="FH423" s="190"/>
      <c r="FI423" s="190"/>
      <c r="FJ423" s="190"/>
    </row>
    <row r="424" spans="1:166" ht="15" customHeight="1" x14ac:dyDescent="0.5">
      <c r="A424" s="198"/>
      <c r="B424" s="199"/>
      <c r="C424" s="201"/>
      <c r="D424" s="200"/>
      <c r="EN424" s="188"/>
      <c r="EO424" s="189"/>
      <c r="EP424" s="189"/>
      <c r="EQ424" s="190"/>
      <c r="ER424" s="190"/>
      <c r="ES424" s="190"/>
      <c r="ET424" s="190"/>
      <c r="EU424" s="190"/>
      <c r="EV424" s="190"/>
      <c r="EW424" s="190"/>
      <c r="EX424" s="190"/>
      <c r="EY424" s="190"/>
      <c r="EZ424" s="190"/>
      <c r="FA424" s="190"/>
      <c r="FB424" s="190"/>
      <c r="FC424" s="190"/>
      <c r="FD424" s="190"/>
      <c r="FE424" s="190"/>
      <c r="FF424" s="190"/>
      <c r="FG424" s="190"/>
      <c r="FH424" s="190"/>
      <c r="FI424" s="190"/>
      <c r="FJ424" s="190"/>
    </row>
    <row r="425" spans="1:166" ht="15" customHeight="1" x14ac:dyDescent="0.5">
      <c r="A425" s="198"/>
      <c r="B425" s="199"/>
      <c r="C425" s="201"/>
      <c r="D425" s="200"/>
      <c r="EN425" s="188"/>
      <c r="EO425" s="189"/>
      <c r="EP425" s="189"/>
      <c r="EQ425" s="190"/>
      <c r="ER425" s="190"/>
      <c r="ES425" s="190"/>
      <c r="ET425" s="190"/>
      <c r="EU425" s="190"/>
      <c r="EV425" s="190"/>
      <c r="EW425" s="190"/>
      <c r="EX425" s="190"/>
      <c r="EY425" s="190"/>
      <c r="EZ425" s="190"/>
      <c r="FA425" s="190"/>
      <c r="FB425" s="190"/>
      <c r="FC425" s="190"/>
      <c r="FD425" s="190"/>
      <c r="FE425" s="190"/>
      <c r="FF425" s="190"/>
      <c r="FG425" s="190"/>
      <c r="FH425" s="190"/>
      <c r="FI425" s="190"/>
      <c r="FJ425" s="190"/>
    </row>
    <row r="426" spans="1:166" ht="15" customHeight="1" x14ac:dyDescent="0.5">
      <c r="A426" s="198"/>
      <c r="B426" s="199"/>
      <c r="C426" s="201"/>
      <c r="D426" s="200"/>
      <c r="EN426" s="188"/>
      <c r="EO426" s="189"/>
      <c r="EP426" s="189"/>
      <c r="EQ426" s="190"/>
      <c r="ER426" s="190"/>
      <c r="ES426" s="190"/>
      <c r="ET426" s="190"/>
      <c r="EU426" s="190"/>
      <c r="EV426" s="190"/>
      <c r="EW426" s="190"/>
      <c r="EX426" s="190"/>
      <c r="EY426" s="190"/>
      <c r="EZ426" s="190"/>
      <c r="FA426" s="190"/>
      <c r="FB426" s="190"/>
      <c r="FC426" s="190"/>
      <c r="FD426" s="190"/>
      <c r="FE426" s="190"/>
      <c r="FF426" s="190"/>
      <c r="FG426" s="190"/>
      <c r="FH426" s="190"/>
      <c r="FI426" s="190"/>
      <c r="FJ426" s="190"/>
    </row>
    <row r="427" spans="1:166" ht="15" customHeight="1" x14ac:dyDescent="0.5">
      <c r="A427" s="198"/>
      <c r="B427" s="199"/>
      <c r="C427" s="201"/>
      <c r="D427" s="200"/>
      <c r="EN427" s="188"/>
      <c r="EO427" s="189"/>
      <c r="EP427" s="189"/>
      <c r="EQ427" s="190"/>
      <c r="ER427" s="190"/>
      <c r="ES427" s="190"/>
      <c r="ET427" s="190"/>
      <c r="EU427" s="190"/>
      <c r="EV427" s="190"/>
      <c r="EW427" s="190"/>
      <c r="EX427" s="190"/>
      <c r="EY427" s="190"/>
      <c r="EZ427" s="190"/>
      <c r="FA427" s="190"/>
      <c r="FB427" s="190"/>
      <c r="FC427" s="190"/>
      <c r="FD427" s="190"/>
      <c r="FE427" s="190"/>
      <c r="FF427" s="190"/>
      <c r="FG427" s="190"/>
      <c r="FH427" s="190"/>
      <c r="FI427" s="190"/>
      <c r="FJ427" s="190"/>
    </row>
    <row r="428" spans="1:166" ht="15" customHeight="1" x14ac:dyDescent="0.5">
      <c r="A428" s="198"/>
      <c r="B428" s="199"/>
      <c r="C428" s="201"/>
      <c r="D428" s="200"/>
      <c r="EN428" s="188"/>
      <c r="EO428" s="189"/>
      <c r="EP428" s="189"/>
      <c r="EQ428" s="190"/>
      <c r="ER428" s="190"/>
      <c r="ES428" s="190"/>
      <c r="ET428" s="190"/>
      <c r="EU428" s="190"/>
      <c r="EV428" s="190"/>
      <c r="EW428" s="190"/>
      <c r="EX428" s="190"/>
      <c r="EY428" s="190"/>
      <c r="EZ428" s="190"/>
      <c r="FA428" s="190"/>
      <c r="FB428" s="190"/>
      <c r="FC428" s="190"/>
      <c r="FD428" s="190"/>
      <c r="FE428" s="190"/>
      <c r="FF428" s="190"/>
      <c r="FG428" s="190"/>
      <c r="FH428" s="190"/>
      <c r="FI428" s="190"/>
      <c r="FJ428" s="190"/>
    </row>
    <row r="429" spans="1:166" ht="15" customHeight="1" x14ac:dyDescent="0.5">
      <c r="A429" s="198"/>
      <c r="B429" s="199"/>
      <c r="C429" s="201"/>
      <c r="D429" s="200"/>
      <c r="EN429" s="188"/>
      <c r="EO429" s="189"/>
      <c r="EP429" s="189"/>
      <c r="EQ429" s="190"/>
      <c r="ER429" s="190"/>
      <c r="ES429" s="190"/>
      <c r="ET429" s="190"/>
      <c r="EU429" s="190"/>
      <c r="EV429" s="190"/>
      <c r="EW429" s="190"/>
      <c r="EX429" s="190"/>
      <c r="EY429" s="190"/>
      <c r="EZ429" s="190"/>
      <c r="FA429" s="190"/>
      <c r="FB429" s="190"/>
      <c r="FC429" s="190"/>
      <c r="FD429" s="190"/>
      <c r="FE429" s="190"/>
      <c r="FF429" s="190"/>
      <c r="FG429" s="190"/>
      <c r="FH429" s="190"/>
      <c r="FI429" s="190"/>
      <c r="FJ429" s="190"/>
    </row>
    <row r="430" spans="1:166" ht="15" customHeight="1" x14ac:dyDescent="0.5">
      <c r="A430" s="198"/>
      <c r="B430" s="199"/>
      <c r="C430" s="201"/>
      <c r="D430" s="200"/>
      <c r="EN430" s="188"/>
      <c r="EO430" s="189"/>
      <c r="EP430" s="189"/>
      <c r="EQ430" s="190"/>
      <c r="ER430" s="190"/>
      <c r="ES430" s="190"/>
      <c r="ET430" s="190"/>
      <c r="EU430" s="190"/>
      <c r="EV430" s="190"/>
      <c r="EW430" s="190"/>
      <c r="EX430" s="190"/>
      <c r="EY430" s="190"/>
      <c r="EZ430" s="190"/>
      <c r="FA430" s="190"/>
      <c r="FB430" s="190"/>
      <c r="FC430" s="190"/>
      <c r="FD430" s="190"/>
      <c r="FE430" s="190"/>
      <c r="FF430" s="190"/>
      <c r="FG430" s="190"/>
      <c r="FH430" s="190"/>
      <c r="FI430" s="190"/>
      <c r="FJ430" s="190"/>
    </row>
    <row r="431" spans="1:166" ht="15" customHeight="1" x14ac:dyDescent="0.5">
      <c r="A431" s="198"/>
      <c r="B431" s="199"/>
      <c r="C431" s="201"/>
      <c r="D431" s="200"/>
      <c r="EN431" s="188"/>
      <c r="EO431" s="189"/>
      <c r="EP431" s="189"/>
      <c r="EQ431" s="190"/>
      <c r="ER431" s="190"/>
      <c r="ES431" s="190"/>
      <c r="ET431" s="190"/>
      <c r="EU431" s="190"/>
      <c r="EV431" s="190"/>
      <c r="EW431" s="190"/>
      <c r="EX431" s="190"/>
      <c r="EY431" s="190"/>
      <c r="EZ431" s="190"/>
      <c r="FA431" s="190"/>
      <c r="FB431" s="190"/>
      <c r="FC431" s="190"/>
      <c r="FD431" s="190"/>
      <c r="FE431" s="190"/>
      <c r="FF431" s="190"/>
      <c r="FG431" s="190"/>
      <c r="FH431" s="190"/>
      <c r="FI431" s="190"/>
      <c r="FJ431" s="190"/>
    </row>
    <row r="432" spans="1:166" ht="15" customHeight="1" x14ac:dyDescent="0.5">
      <c r="A432" s="198"/>
      <c r="B432" s="199"/>
      <c r="C432" s="201"/>
      <c r="D432" s="200"/>
      <c r="EN432" s="188"/>
      <c r="EO432" s="189"/>
      <c r="EP432" s="189"/>
      <c r="EQ432" s="190"/>
      <c r="ER432" s="190"/>
      <c r="ES432" s="190"/>
      <c r="ET432" s="190"/>
      <c r="EU432" s="190"/>
      <c r="EV432" s="190"/>
      <c r="EW432" s="190"/>
      <c r="EX432" s="190"/>
      <c r="EY432" s="190"/>
      <c r="EZ432" s="190"/>
      <c r="FA432" s="190"/>
      <c r="FB432" s="190"/>
      <c r="FC432" s="190"/>
      <c r="FD432" s="190"/>
      <c r="FE432" s="190"/>
      <c r="FF432" s="190"/>
      <c r="FG432" s="190"/>
      <c r="FH432" s="190"/>
      <c r="FI432" s="190"/>
      <c r="FJ432" s="190"/>
    </row>
    <row r="433" spans="1:166" ht="15" customHeight="1" x14ac:dyDescent="0.5">
      <c r="A433" s="198"/>
      <c r="B433" s="199"/>
      <c r="C433" s="201"/>
      <c r="D433" s="200"/>
      <c r="EN433" s="188"/>
      <c r="EO433" s="189"/>
      <c r="EP433" s="189"/>
      <c r="EQ433" s="190"/>
      <c r="ER433" s="190"/>
      <c r="ES433" s="190"/>
      <c r="ET433" s="190"/>
      <c r="EU433" s="190"/>
      <c r="EV433" s="190"/>
      <c r="EW433" s="190"/>
      <c r="EX433" s="190"/>
      <c r="EY433" s="190"/>
      <c r="EZ433" s="190"/>
      <c r="FA433" s="190"/>
      <c r="FB433" s="190"/>
      <c r="FC433" s="190"/>
      <c r="FD433" s="190"/>
      <c r="FE433" s="190"/>
      <c r="FF433" s="190"/>
      <c r="FG433" s="190"/>
      <c r="FH433" s="190"/>
      <c r="FI433" s="190"/>
      <c r="FJ433" s="190"/>
    </row>
    <row r="434" spans="1:166" ht="15" customHeight="1" x14ac:dyDescent="0.5">
      <c r="A434" s="198"/>
      <c r="B434" s="199"/>
      <c r="C434" s="201"/>
      <c r="D434" s="200"/>
      <c r="EN434" s="188"/>
      <c r="EO434" s="189"/>
      <c r="EP434" s="189"/>
      <c r="EQ434" s="190"/>
      <c r="ER434" s="190"/>
      <c r="ES434" s="190"/>
      <c r="ET434" s="190"/>
      <c r="EU434" s="190"/>
      <c r="EV434" s="190"/>
      <c r="EW434" s="190"/>
      <c r="EX434" s="190"/>
      <c r="EY434" s="190"/>
      <c r="EZ434" s="190"/>
      <c r="FA434" s="190"/>
      <c r="FB434" s="190"/>
      <c r="FC434" s="190"/>
      <c r="FD434" s="190"/>
      <c r="FE434" s="190"/>
      <c r="FF434" s="190"/>
      <c r="FG434" s="190"/>
      <c r="FH434" s="190"/>
      <c r="FI434" s="190"/>
      <c r="FJ434" s="190"/>
    </row>
    <row r="435" spans="1:166" ht="15" customHeight="1" x14ac:dyDescent="0.5">
      <c r="A435" s="198"/>
      <c r="B435" s="199"/>
      <c r="C435" s="201"/>
      <c r="D435" s="200"/>
      <c r="EN435" s="188"/>
      <c r="EO435" s="189"/>
      <c r="EP435" s="189"/>
      <c r="EQ435" s="190"/>
      <c r="ER435" s="190"/>
      <c r="ES435" s="190"/>
      <c r="ET435" s="190"/>
      <c r="EU435" s="190"/>
      <c r="EV435" s="190"/>
      <c r="EW435" s="190"/>
      <c r="EX435" s="190"/>
      <c r="EY435" s="190"/>
      <c r="EZ435" s="190"/>
      <c r="FA435" s="190"/>
      <c r="FB435" s="190"/>
      <c r="FC435" s="190"/>
      <c r="FD435" s="190"/>
      <c r="FE435" s="190"/>
      <c r="FF435" s="190"/>
      <c r="FG435" s="190"/>
      <c r="FH435" s="190"/>
      <c r="FI435" s="190"/>
      <c r="FJ435" s="190"/>
    </row>
    <row r="436" spans="1:166" ht="15" customHeight="1" x14ac:dyDescent="0.5">
      <c r="A436" s="198"/>
      <c r="B436" s="199"/>
      <c r="C436" s="201"/>
      <c r="D436" s="200"/>
      <c r="EN436" s="188"/>
      <c r="EO436" s="189"/>
      <c r="EP436" s="189"/>
      <c r="EQ436" s="190"/>
      <c r="ER436" s="190"/>
      <c r="ES436" s="190"/>
      <c r="ET436" s="190"/>
      <c r="EU436" s="190"/>
      <c r="EV436" s="190"/>
      <c r="EW436" s="190"/>
      <c r="EX436" s="190"/>
      <c r="EY436" s="190"/>
      <c r="EZ436" s="190"/>
      <c r="FA436" s="190"/>
      <c r="FB436" s="190"/>
      <c r="FC436" s="190"/>
      <c r="FD436" s="190"/>
      <c r="FE436" s="190"/>
      <c r="FF436" s="190"/>
      <c r="FG436" s="190"/>
      <c r="FH436" s="190"/>
      <c r="FI436" s="190"/>
      <c r="FJ436" s="190"/>
    </row>
    <row r="437" spans="1:166" ht="15" customHeight="1" x14ac:dyDescent="0.5">
      <c r="A437" s="198"/>
      <c r="B437" s="199"/>
      <c r="C437" s="201"/>
      <c r="D437" s="200"/>
      <c r="EN437" s="188"/>
      <c r="EO437" s="189"/>
      <c r="EP437" s="189"/>
      <c r="EQ437" s="190"/>
      <c r="ER437" s="190"/>
      <c r="ES437" s="190"/>
      <c r="ET437" s="190"/>
      <c r="EU437" s="190"/>
      <c r="EV437" s="190"/>
      <c r="EW437" s="190"/>
      <c r="EX437" s="190"/>
      <c r="EY437" s="190"/>
      <c r="EZ437" s="190"/>
      <c r="FA437" s="190"/>
      <c r="FB437" s="190"/>
      <c r="FC437" s="190"/>
      <c r="FD437" s="190"/>
      <c r="FE437" s="190"/>
      <c r="FF437" s="190"/>
      <c r="FG437" s="190"/>
      <c r="FH437" s="190"/>
      <c r="FI437" s="190"/>
      <c r="FJ437" s="190"/>
    </row>
    <row r="438" spans="1:166" ht="15" customHeight="1" x14ac:dyDescent="0.5">
      <c r="A438" s="198"/>
      <c r="B438" s="199"/>
      <c r="C438" s="201"/>
      <c r="D438" s="200"/>
      <c r="EN438" s="188"/>
      <c r="EO438" s="189"/>
      <c r="EP438" s="189"/>
      <c r="EQ438" s="190"/>
      <c r="ER438" s="190"/>
      <c r="ES438" s="190"/>
      <c r="ET438" s="190"/>
      <c r="EU438" s="190"/>
      <c r="EV438" s="190"/>
      <c r="EW438" s="190"/>
      <c r="EX438" s="190"/>
      <c r="EY438" s="190"/>
      <c r="EZ438" s="190"/>
      <c r="FA438" s="190"/>
      <c r="FB438" s="190"/>
      <c r="FC438" s="190"/>
      <c r="FD438" s="190"/>
      <c r="FE438" s="190"/>
      <c r="FF438" s="190"/>
      <c r="FG438" s="190"/>
      <c r="FH438" s="190"/>
      <c r="FI438" s="190"/>
      <c r="FJ438" s="190"/>
    </row>
    <row r="439" spans="1:166" ht="15" customHeight="1" x14ac:dyDescent="0.5">
      <c r="A439" s="198"/>
      <c r="B439" s="199"/>
      <c r="C439" s="201"/>
      <c r="D439" s="200"/>
      <c r="EN439" s="188"/>
      <c r="EO439" s="189"/>
      <c r="EP439" s="189"/>
      <c r="EQ439" s="190"/>
      <c r="ER439" s="190"/>
      <c r="ES439" s="190"/>
      <c r="ET439" s="190"/>
      <c r="EU439" s="190"/>
      <c r="EV439" s="190"/>
      <c r="EW439" s="190"/>
      <c r="EX439" s="190"/>
      <c r="EY439" s="190"/>
      <c r="EZ439" s="190"/>
      <c r="FA439" s="190"/>
      <c r="FB439" s="190"/>
      <c r="FC439" s="190"/>
      <c r="FD439" s="190"/>
      <c r="FE439" s="190"/>
      <c r="FF439" s="190"/>
      <c r="FG439" s="190"/>
      <c r="FH439" s="190"/>
      <c r="FI439" s="190"/>
      <c r="FJ439" s="190"/>
    </row>
    <row r="440" spans="1:166" ht="15" customHeight="1" x14ac:dyDescent="0.5">
      <c r="A440" s="198"/>
      <c r="B440" s="199"/>
      <c r="C440" s="201"/>
      <c r="D440" s="200"/>
      <c r="EN440" s="188"/>
      <c r="EO440" s="189"/>
      <c r="EP440" s="189"/>
      <c r="EQ440" s="190"/>
      <c r="ER440" s="190"/>
      <c r="ES440" s="190"/>
      <c r="ET440" s="190"/>
      <c r="EU440" s="190"/>
      <c r="EV440" s="190"/>
      <c r="EW440" s="190"/>
      <c r="EX440" s="190"/>
      <c r="EY440" s="190"/>
      <c r="EZ440" s="190"/>
      <c r="FA440" s="190"/>
      <c r="FB440" s="190"/>
      <c r="FC440" s="190"/>
      <c r="FD440" s="190"/>
      <c r="FE440" s="190"/>
      <c r="FF440" s="190"/>
      <c r="FG440" s="190"/>
      <c r="FH440" s="190"/>
      <c r="FI440" s="190"/>
      <c r="FJ440" s="190"/>
    </row>
    <row r="441" spans="1:166" ht="15" customHeight="1" x14ac:dyDescent="0.5">
      <c r="A441" s="198"/>
      <c r="B441" s="199"/>
      <c r="C441" s="201"/>
      <c r="D441" s="200"/>
      <c r="EN441" s="188"/>
      <c r="EO441" s="189"/>
      <c r="EP441" s="189"/>
      <c r="EQ441" s="190"/>
      <c r="ER441" s="190"/>
      <c r="ES441" s="190"/>
      <c r="ET441" s="190"/>
      <c r="EU441" s="190"/>
      <c r="EV441" s="190"/>
      <c r="EW441" s="190"/>
      <c r="EX441" s="190"/>
      <c r="EY441" s="190"/>
      <c r="EZ441" s="190"/>
      <c r="FA441" s="190"/>
      <c r="FB441" s="190"/>
      <c r="FC441" s="190"/>
      <c r="FD441" s="190"/>
      <c r="FE441" s="190"/>
      <c r="FF441" s="190"/>
      <c r="FG441" s="190"/>
      <c r="FH441" s="190"/>
      <c r="FI441" s="190"/>
      <c r="FJ441" s="190"/>
    </row>
    <row r="442" spans="1:166" ht="15" customHeight="1" x14ac:dyDescent="0.5">
      <c r="A442" s="198"/>
      <c r="B442" s="199"/>
      <c r="C442" s="201"/>
      <c r="D442" s="200"/>
      <c r="EN442" s="188"/>
      <c r="EO442" s="189"/>
      <c r="EP442" s="189"/>
      <c r="EQ442" s="190"/>
      <c r="ER442" s="190"/>
      <c r="ES442" s="190"/>
      <c r="ET442" s="190"/>
      <c r="EU442" s="190"/>
      <c r="EV442" s="190"/>
      <c r="EW442" s="190"/>
      <c r="EX442" s="190"/>
      <c r="EY442" s="190"/>
      <c r="EZ442" s="190"/>
      <c r="FA442" s="190"/>
      <c r="FB442" s="190"/>
      <c r="FC442" s="190"/>
      <c r="FD442" s="190"/>
      <c r="FE442" s="190"/>
      <c r="FF442" s="190"/>
      <c r="FG442" s="190"/>
      <c r="FH442" s="190"/>
      <c r="FI442" s="190"/>
      <c r="FJ442" s="190"/>
    </row>
    <row r="443" spans="1:166" ht="15" customHeight="1" x14ac:dyDescent="0.5">
      <c r="A443" s="198"/>
      <c r="B443" s="199"/>
      <c r="C443" s="201"/>
      <c r="D443" s="200"/>
      <c r="EN443" s="188"/>
      <c r="EO443" s="189"/>
      <c r="EP443" s="189"/>
      <c r="EQ443" s="190"/>
      <c r="ER443" s="190"/>
      <c r="ES443" s="190"/>
      <c r="ET443" s="190"/>
      <c r="EU443" s="190"/>
      <c r="EV443" s="190"/>
      <c r="EW443" s="190"/>
      <c r="EX443" s="190"/>
      <c r="EY443" s="190"/>
      <c r="EZ443" s="190"/>
      <c r="FA443" s="190"/>
      <c r="FB443" s="190"/>
      <c r="FC443" s="190"/>
      <c r="FD443" s="190"/>
      <c r="FE443" s="190"/>
      <c r="FF443" s="190"/>
      <c r="FG443" s="190"/>
      <c r="FH443" s="190"/>
      <c r="FI443" s="190"/>
      <c r="FJ443" s="190"/>
    </row>
    <row r="444" spans="1:166" ht="15" customHeight="1" x14ac:dyDescent="0.5">
      <c r="A444" s="198"/>
      <c r="B444" s="199"/>
      <c r="C444" s="201"/>
      <c r="D444" s="200"/>
      <c r="EN444" s="188"/>
      <c r="EO444" s="189"/>
      <c r="EP444" s="189"/>
      <c r="EQ444" s="190"/>
      <c r="ER444" s="190"/>
      <c r="ES444" s="190"/>
      <c r="ET444" s="190"/>
      <c r="EU444" s="190"/>
      <c r="EV444" s="190"/>
      <c r="EW444" s="190"/>
      <c r="EX444" s="190"/>
      <c r="EY444" s="190"/>
      <c r="EZ444" s="190"/>
      <c r="FA444" s="190"/>
      <c r="FB444" s="190"/>
      <c r="FC444" s="190"/>
      <c r="FD444" s="190"/>
      <c r="FE444" s="190"/>
      <c r="FF444" s="190"/>
      <c r="FG444" s="190"/>
      <c r="FH444" s="190"/>
      <c r="FI444" s="190"/>
      <c r="FJ444" s="190"/>
    </row>
    <row r="445" spans="1:166" ht="15" customHeight="1" x14ac:dyDescent="0.5">
      <c r="A445" s="198"/>
      <c r="B445" s="199"/>
      <c r="C445" s="201"/>
      <c r="D445" s="200"/>
      <c r="EN445" s="188"/>
      <c r="EO445" s="189"/>
      <c r="EP445" s="189"/>
      <c r="EQ445" s="190"/>
      <c r="ER445" s="190"/>
      <c r="ES445" s="190"/>
      <c r="ET445" s="190"/>
      <c r="EU445" s="190"/>
      <c r="EV445" s="190"/>
      <c r="EW445" s="190"/>
      <c r="EX445" s="190"/>
      <c r="EY445" s="190"/>
      <c r="EZ445" s="190"/>
      <c r="FA445" s="190"/>
      <c r="FB445" s="190"/>
      <c r="FC445" s="190"/>
      <c r="FD445" s="190"/>
      <c r="FE445" s="190"/>
      <c r="FF445" s="190"/>
      <c r="FG445" s="190"/>
      <c r="FH445" s="190"/>
      <c r="FI445" s="190"/>
      <c r="FJ445" s="190"/>
    </row>
    <row r="446" spans="1:166" ht="15" customHeight="1" x14ac:dyDescent="0.5">
      <c r="A446" s="198"/>
      <c r="B446" s="199"/>
      <c r="C446" s="201"/>
      <c r="D446" s="200"/>
      <c r="EN446" s="188"/>
      <c r="EO446" s="189"/>
      <c r="EP446" s="189"/>
      <c r="EQ446" s="190"/>
      <c r="ER446" s="190"/>
      <c r="ES446" s="190"/>
      <c r="ET446" s="190"/>
      <c r="EU446" s="190"/>
      <c r="EV446" s="190"/>
      <c r="EW446" s="190"/>
      <c r="EX446" s="190"/>
      <c r="EY446" s="190"/>
      <c r="EZ446" s="190"/>
      <c r="FA446" s="190"/>
      <c r="FB446" s="190"/>
      <c r="FC446" s="190"/>
      <c r="FD446" s="190"/>
      <c r="FE446" s="190"/>
      <c r="FF446" s="190"/>
      <c r="FG446" s="190"/>
      <c r="FH446" s="190"/>
      <c r="FI446" s="190"/>
      <c r="FJ446" s="190"/>
    </row>
    <row r="447" spans="1:166" ht="15" customHeight="1" x14ac:dyDescent="0.5">
      <c r="A447" s="198"/>
      <c r="B447" s="199"/>
      <c r="C447" s="201"/>
      <c r="D447" s="200"/>
      <c r="EN447" s="188"/>
      <c r="EO447" s="189"/>
      <c r="EP447" s="189"/>
      <c r="EQ447" s="190"/>
      <c r="ER447" s="190"/>
      <c r="ES447" s="190"/>
      <c r="ET447" s="190"/>
      <c r="EU447" s="190"/>
      <c r="EV447" s="190"/>
      <c r="EW447" s="190"/>
      <c r="EX447" s="190"/>
      <c r="EY447" s="190"/>
      <c r="EZ447" s="190"/>
      <c r="FA447" s="190"/>
      <c r="FB447" s="190"/>
      <c r="FC447" s="190"/>
      <c r="FD447" s="190"/>
      <c r="FE447" s="190"/>
      <c r="FF447" s="190"/>
      <c r="FG447" s="190"/>
      <c r="FH447" s="190"/>
      <c r="FI447" s="190"/>
      <c r="FJ447" s="190"/>
    </row>
    <row r="448" spans="1:166" ht="15" customHeight="1" x14ac:dyDescent="0.5">
      <c r="A448" s="198"/>
      <c r="B448" s="199"/>
      <c r="C448" s="201"/>
      <c r="D448" s="200"/>
      <c r="EN448" s="188"/>
      <c r="EO448" s="189"/>
      <c r="EP448" s="189"/>
      <c r="EQ448" s="190"/>
      <c r="ER448" s="190"/>
      <c r="ES448" s="190"/>
      <c r="ET448" s="190"/>
      <c r="EU448" s="190"/>
      <c r="EV448" s="190"/>
      <c r="EW448" s="190"/>
      <c r="EX448" s="190"/>
      <c r="EY448" s="190"/>
      <c r="EZ448" s="190"/>
      <c r="FA448" s="190"/>
      <c r="FB448" s="190"/>
      <c r="FC448" s="190"/>
      <c r="FD448" s="190"/>
      <c r="FE448" s="190"/>
      <c r="FF448" s="190"/>
      <c r="FG448" s="190"/>
      <c r="FH448" s="190"/>
      <c r="FI448" s="190"/>
      <c r="FJ448" s="190"/>
    </row>
    <row r="449" spans="1:166" ht="15" customHeight="1" x14ac:dyDescent="0.5">
      <c r="A449" s="198"/>
      <c r="B449" s="199"/>
      <c r="C449" s="201"/>
      <c r="D449" s="200"/>
      <c r="EN449" s="188"/>
      <c r="EO449" s="189"/>
      <c r="EP449" s="189"/>
      <c r="EQ449" s="190"/>
      <c r="ER449" s="190"/>
      <c r="ES449" s="190"/>
      <c r="ET449" s="190"/>
      <c r="EU449" s="190"/>
      <c r="EV449" s="190"/>
      <c r="EW449" s="190"/>
      <c r="EX449" s="190"/>
      <c r="EY449" s="190"/>
      <c r="EZ449" s="190"/>
      <c r="FA449" s="190"/>
      <c r="FB449" s="190"/>
      <c r="FC449" s="190"/>
      <c r="FD449" s="190"/>
      <c r="FE449" s="190"/>
      <c r="FF449" s="190"/>
      <c r="FG449" s="190"/>
      <c r="FH449" s="190"/>
      <c r="FI449" s="190"/>
      <c r="FJ449" s="190"/>
    </row>
    <row r="450" spans="1:166" ht="15" customHeight="1" x14ac:dyDescent="0.5">
      <c r="A450" s="198"/>
      <c r="B450" s="199"/>
      <c r="C450" s="201"/>
      <c r="D450" s="200"/>
      <c r="EN450" s="188"/>
      <c r="EO450" s="189"/>
      <c r="EP450" s="189"/>
      <c r="EQ450" s="190"/>
      <c r="ER450" s="190"/>
      <c r="ES450" s="190"/>
      <c r="ET450" s="190"/>
      <c r="EU450" s="190"/>
      <c r="EV450" s="190"/>
      <c r="EW450" s="190"/>
      <c r="EX450" s="190"/>
      <c r="EY450" s="190"/>
      <c r="EZ450" s="190"/>
      <c r="FA450" s="190"/>
      <c r="FB450" s="190"/>
      <c r="FC450" s="190"/>
      <c r="FD450" s="190"/>
      <c r="FE450" s="190"/>
      <c r="FF450" s="190"/>
      <c r="FG450" s="190"/>
      <c r="FH450" s="190"/>
      <c r="FI450" s="190"/>
      <c r="FJ450" s="190"/>
    </row>
    <row r="451" spans="1:166" ht="15" customHeight="1" x14ac:dyDescent="0.5">
      <c r="A451" s="198"/>
      <c r="B451" s="199"/>
      <c r="C451" s="201"/>
      <c r="D451" s="200"/>
      <c r="EN451" s="188"/>
      <c r="EO451" s="189"/>
      <c r="EP451" s="189"/>
      <c r="EQ451" s="190"/>
      <c r="ER451" s="190"/>
      <c r="ES451" s="190"/>
      <c r="ET451" s="190"/>
      <c r="EU451" s="190"/>
      <c r="EV451" s="190"/>
      <c r="EW451" s="190"/>
      <c r="EX451" s="190"/>
      <c r="EY451" s="190"/>
      <c r="EZ451" s="190"/>
      <c r="FA451" s="190"/>
      <c r="FB451" s="190"/>
      <c r="FC451" s="190"/>
      <c r="FD451" s="190"/>
      <c r="FE451" s="190"/>
      <c r="FF451" s="190"/>
      <c r="FG451" s="190"/>
      <c r="FH451" s="190"/>
      <c r="FI451" s="190"/>
      <c r="FJ451" s="190"/>
    </row>
    <row r="452" spans="1:166" ht="15" customHeight="1" x14ac:dyDescent="0.5">
      <c r="A452" s="198"/>
      <c r="B452" s="199"/>
      <c r="C452" s="201"/>
      <c r="D452" s="200"/>
      <c r="EN452" s="188"/>
      <c r="EO452" s="189"/>
      <c r="EP452" s="189"/>
      <c r="EQ452" s="190"/>
      <c r="ER452" s="190"/>
      <c r="ES452" s="190"/>
      <c r="ET452" s="190"/>
      <c r="EU452" s="190"/>
      <c r="EV452" s="190"/>
      <c r="EW452" s="190"/>
      <c r="EX452" s="190"/>
      <c r="EY452" s="190"/>
      <c r="EZ452" s="190"/>
      <c r="FA452" s="190"/>
      <c r="FB452" s="190"/>
      <c r="FC452" s="190"/>
      <c r="FD452" s="190"/>
      <c r="FE452" s="190"/>
      <c r="FF452" s="190"/>
      <c r="FG452" s="190"/>
      <c r="FH452" s="190"/>
      <c r="FI452" s="190"/>
      <c r="FJ452" s="190"/>
    </row>
    <row r="453" spans="1:166" ht="15" customHeight="1" x14ac:dyDescent="0.5">
      <c r="A453" s="198"/>
      <c r="B453" s="199"/>
      <c r="C453" s="201"/>
      <c r="D453" s="200"/>
      <c r="EN453" s="188"/>
      <c r="EO453" s="189"/>
      <c r="EP453" s="189"/>
      <c r="EQ453" s="190"/>
      <c r="ER453" s="190"/>
      <c r="ES453" s="190"/>
      <c r="ET453" s="190"/>
      <c r="EU453" s="190"/>
      <c r="EV453" s="190"/>
      <c r="EW453" s="190"/>
      <c r="EX453" s="190"/>
      <c r="EY453" s="190"/>
      <c r="EZ453" s="190"/>
      <c r="FA453" s="190"/>
      <c r="FB453" s="190"/>
      <c r="FC453" s="190"/>
      <c r="FD453" s="190"/>
      <c r="FE453" s="190"/>
      <c r="FF453" s="190"/>
      <c r="FG453" s="190"/>
      <c r="FH453" s="190"/>
      <c r="FI453" s="190"/>
      <c r="FJ453" s="190"/>
    </row>
    <row r="454" spans="1:166" ht="15" customHeight="1" x14ac:dyDescent="0.5">
      <c r="A454" s="198"/>
      <c r="B454" s="199"/>
      <c r="C454" s="201"/>
      <c r="D454" s="200"/>
      <c r="EN454" s="188"/>
      <c r="EO454" s="189"/>
      <c r="EP454" s="189"/>
      <c r="EQ454" s="190"/>
      <c r="ER454" s="190"/>
      <c r="ES454" s="190"/>
      <c r="ET454" s="190"/>
      <c r="EU454" s="190"/>
      <c r="EV454" s="190"/>
      <c r="EW454" s="190"/>
      <c r="EX454" s="190"/>
      <c r="EY454" s="190"/>
      <c r="EZ454" s="190"/>
      <c r="FA454" s="190"/>
      <c r="FB454" s="190"/>
      <c r="FC454" s="190"/>
      <c r="FD454" s="190"/>
      <c r="FE454" s="190"/>
      <c r="FF454" s="190"/>
      <c r="FG454" s="190"/>
      <c r="FH454" s="190"/>
      <c r="FI454" s="190"/>
      <c r="FJ454" s="190"/>
    </row>
    <row r="455" spans="1:166" ht="15" customHeight="1" x14ac:dyDescent="0.5">
      <c r="A455" s="198"/>
      <c r="B455" s="199"/>
      <c r="C455" s="201"/>
      <c r="D455" s="200"/>
      <c r="EN455" s="188"/>
      <c r="EO455" s="189"/>
      <c r="EP455" s="189"/>
      <c r="EQ455" s="190"/>
      <c r="ER455" s="190"/>
      <c r="ES455" s="190"/>
      <c r="ET455" s="190"/>
      <c r="EU455" s="190"/>
      <c r="EV455" s="190"/>
      <c r="EW455" s="190"/>
      <c r="EX455" s="190"/>
      <c r="EY455" s="190"/>
      <c r="EZ455" s="190"/>
      <c r="FA455" s="190"/>
      <c r="FB455" s="190"/>
      <c r="FC455" s="190"/>
      <c r="FD455" s="190"/>
      <c r="FE455" s="190"/>
      <c r="FF455" s="190"/>
      <c r="FG455" s="190"/>
      <c r="FH455" s="190"/>
      <c r="FI455" s="190"/>
      <c r="FJ455" s="190"/>
    </row>
    <row r="456" spans="1:166" ht="15" customHeight="1" x14ac:dyDescent="0.5">
      <c r="A456" s="198"/>
      <c r="B456" s="199"/>
      <c r="C456" s="201"/>
      <c r="D456" s="200"/>
      <c r="EN456" s="188"/>
      <c r="EO456" s="189"/>
      <c r="EP456" s="189"/>
      <c r="EQ456" s="190"/>
      <c r="ER456" s="190"/>
      <c r="ES456" s="190"/>
      <c r="ET456" s="190"/>
      <c r="EU456" s="190"/>
      <c r="EV456" s="190"/>
      <c r="EW456" s="190"/>
      <c r="EX456" s="190"/>
      <c r="EY456" s="190"/>
      <c r="EZ456" s="190"/>
      <c r="FA456" s="190"/>
      <c r="FB456" s="190"/>
      <c r="FC456" s="190"/>
      <c r="FD456" s="190"/>
      <c r="FE456" s="190"/>
      <c r="FF456" s="190"/>
      <c r="FG456" s="190"/>
      <c r="FH456" s="190"/>
      <c r="FI456" s="190"/>
      <c r="FJ456" s="190"/>
    </row>
    <row r="457" spans="1:166" ht="15" customHeight="1" x14ac:dyDescent="0.5">
      <c r="A457" s="198"/>
      <c r="B457" s="199"/>
      <c r="C457" s="201"/>
      <c r="D457" s="200"/>
      <c r="EN457" s="188"/>
      <c r="EO457" s="189"/>
      <c r="EP457" s="189"/>
      <c r="EQ457" s="190"/>
      <c r="ER457" s="190"/>
      <c r="ES457" s="190"/>
      <c r="ET457" s="190"/>
      <c r="EU457" s="190"/>
      <c r="EV457" s="190"/>
      <c r="EW457" s="190"/>
      <c r="EX457" s="190"/>
      <c r="EY457" s="190"/>
      <c r="EZ457" s="190"/>
      <c r="FA457" s="190"/>
      <c r="FB457" s="190"/>
      <c r="FC457" s="190"/>
      <c r="FD457" s="190"/>
      <c r="FE457" s="190"/>
      <c r="FF457" s="190"/>
      <c r="FG457" s="190"/>
      <c r="FH457" s="190"/>
      <c r="FI457" s="190"/>
      <c r="FJ457" s="190"/>
    </row>
    <row r="458" spans="1:166" ht="15" customHeight="1" x14ac:dyDescent="0.5">
      <c r="A458" s="198"/>
      <c r="B458" s="199"/>
      <c r="C458" s="201"/>
      <c r="D458" s="200"/>
      <c r="EN458" s="188"/>
      <c r="EO458" s="189"/>
      <c r="EP458" s="189"/>
      <c r="EQ458" s="190"/>
      <c r="ER458" s="190"/>
      <c r="ES458" s="190"/>
      <c r="ET458" s="190"/>
      <c r="EU458" s="190"/>
      <c r="EV458" s="190"/>
      <c r="EW458" s="190"/>
      <c r="EX458" s="190"/>
      <c r="EY458" s="190"/>
      <c r="EZ458" s="190"/>
      <c r="FA458" s="190"/>
      <c r="FB458" s="190"/>
      <c r="FC458" s="190"/>
      <c r="FD458" s="190"/>
      <c r="FE458" s="190"/>
      <c r="FF458" s="190"/>
      <c r="FG458" s="190"/>
      <c r="FH458" s="190"/>
      <c r="FI458" s="190"/>
      <c r="FJ458" s="190"/>
    </row>
    <row r="459" spans="1:166" ht="15" customHeight="1" x14ac:dyDescent="0.5">
      <c r="A459" s="198"/>
      <c r="B459" s="199"/>
      <c r="C459" s="201"/>
      <c r="D459" s="200"/>
      <c r="EN459" s="188"/>
      <c r="EO459" s="189"/>
      <c r="EP459" s="189"/>
      <c r="EQ459" s="190"/>
      <c r="ER459" s="190"/>
      <c r="ES459" s="190"/>
      <c r="ET459" s="190"/>
      <c r="EU459" s="190"/>
      <c r="EV459" s="190"/>
      <c r="EW459" s="190"/>
      <c r="EX459" s="190"/>
      <c r="EY459" s="190"/>
      <c r="EZ459" s="190"/>
      <c r="FA459" s="190"/>
      <c r="FB459" s="190"/>
      <c r="FC459" s="190"/>
      <c r="FD459" s="190"/>
      <c r="FE459" s="190"/>
      <c r="FF459" s="190"/>
      <c r="FG459" s="190"/>
      <c r="FH459" s="190"/>
      <c r="FI459" s="190"/>
      <c r="FJ459" s="190"/>
    </row>
    <row r="460" spans="1:166" ht="15" customHeight="1" x14ac:dyDescent="0.5">
      <c r="A460" s="198"/>
      <c r="B460" s="199"/>
      <c r="C460" s="201"/>
      <c r="D460" s="200"/>
      <c r="EN460" s="188"/>
      <c r="EO460" s="189"/>
      <c r="EP460" s="189"/>
      <c r="EQ460" s="190"/>
      <c r="ER460" s="190"/>
      <c r="ES460" s="190"/>
      <c r="ET460" s="190"/>
      <c r="EU460" s="190"/>
      <c r="EV460" s="190"/>
      <c r="EW460" s="190"/>
      <c r="EX460" s="190"/>
      <c r="EY460" s="190"/>
      <c r="EZ460" s="190"/>
      <c r="FA460" s="190"/>
      <c r="FB460" s="190"/>
      <c r="FC460" s="190"/>
      <c r="FD460" s="190"/>
      <c r="FE460" s="190"/>
      <c r="FF460" s="190"/>
      <c r="FG460" s="190"/>
      <c r="FH460" s="190"/>
      <c r="FI460" s="190"/>
      <c r="FJ460" s="190"/>
    </row>
    <row r="461" spans="1:166" ht="15" customHeight="1" x14ac:dyDescent="0.5">
      <c r="A461" s="198"/>
      <c r="B461" s="199"/>
      <c r="C461" s="201"/>
      <c r="D461" s="200"/>
      <c r="EN461" s="188"/>
      <c r="EO461" s="189"/>
      <c r="EP461" s="189"/>
      <c r="EQ461" s="190"/>
      <c r="ER461" s="190"/>
      <c r="ES461" s="190"/>
      <c r="ET461" s="190"/>
      <c r="EU461" s="190"/>
      <c r="EV461" s="190"/>
      <c r="EW461" s="190"/>
      <c r="EX461" s="190"/>
      <c r="EY461" s="190"/>
      <c r="EZ461" s="190"/>
      <c r="FA461" s="190"/>
      <c r="FB461" s="190"/>
      <c r="FC461" s="190"/>
      <c r="FD461" s="190"/>
      <c r="FE461" s="190"/>
      <c r="FF461" s="190"/>
      <c r="FG461" s="190"/>
      <c r="FH461" s="190"/>
      <c r="FI461" s="190"/>
      <c r="FJ461" s="190"/>
    </row>
    <row r="462" spans="1:166" ht="15" customHeight="1" x14ac:dyDescent="0.5">
      <c r="A462" s="198"/>
      <c r="B462" s="199"/>
      <c r="C462" s="201"/>
      <c r="D462" s="200"/>
      <c r="EN462" s="188"/>
      <c r="EO462" s="189"/>
      <c r="EP462" s="189"/>
      <c r="EQ462" s="190"/>
      <c r="ER462" s="190"/>
      <c r="ES462" s="190"/>
      <c r="ET462" s="190"/>
      <c r="EU462" s="190"/>
      <c r="EV462" s="190"/>
      <c r="EW462" s="190"/>
      <c r="EX462" s="190"/>
      <c r="EY462" s="190"/>
      <c r="EZ462" s="190"/>
      <c r="FA462" s="190"/>
      <c r="FB462" s="190"/>
      <c r="FC462" s="190"/>
      <c r="FD462" s="190"/>
      <c r="FE462" s="190"/>
      <c r="FF462" s="190"/>
      <c r="FG462" s="190"/>
      <c r="FH462" s="190"/>
      <c r="FI462" s="190"/>
      <c r="FJ462" s="190"/>
    </row>
    <row r="463" spans="1:166" ht="15" customHeight="1" x14ac:dyDescent="0.5">
      <c r="A463" s="198"/>
      <c r="B463" s="199"/>
      <c r="C463" s="201"/>
      <c r="D463" s="200"/>
      <c r="EN463" s="188"/>
      <c r="EO463" s="189"/>
      <c r="EP463" s="189"/>
      <c r="EQ463" s="190"/>
      <c r="ER463" s="190"/>
      <c r="ES463" s="190"/>
      <c r="ET463" s="190"/>
      <c r="EU463" s="190"/>
      <c r="EV463" s="190"/>
      <c r="EW463" s="190"/>
      <c r="EX463" s="190"/>
      <c r="EY463" s="190"/>
      <c r="EZ463" s="190"/>
      <c r="FA463" s="190"/>
      <c r="FB463" s="190"/>
      <c r="FC463" s="190"/>
      <c r="FD463" s="190"/>
      <c r="FE463" s="190"/>
      <c r="FF463" s="190"/>
      <c r="FG463" s="190"/>
      <c r="FH463" s="190"/>
      <c r="FI463" s="190"/>
      <c r="FJ463" s="190"/>
    </row>
    <row r="464" spans="1:166" ht="15" customHeight="1" x14ac:dyDescent="0.5">
      <c r="A464" s="198"/>
      <c r="B464" s="199"/>
      <c r="C464" s="201"/>
      <c r="D464" s="200"/>
      <c r="EN464" s="188"/>
      <c r="EO464" s="189"/>
      <c r="EP464" s="189"/>
      <c r="EQ464" s="190"/>
      <c r="ER464" s="190"/>
      <c r="ES464" s="190"/>
      <c r="ET464" s="190"/>
      <c r="EU464" s="190"/>
      <c r="EV464" s="190"/>
      <c r="EW464" s="190"/>
      <c r="EX464" s="190"/>
      <c r="EY464" s="190"/>
      <c r="EZ464" s="190"/>
      <c r="FA464" s="190"/>
      <c r="FB464" s="190"/>
      <c r="FC464" s="190"/>
      <c r="FD464" s="190"/>
      <c r="FE464" s="190"/>
      <c r="FF464" s="190"/>
      <c r="FG464" s="190"/>
      <c r="FH464" s="190"/>
      <c r="FI464" s="190"/>
      <c r="FJ464" s="190"/>
    </row>
    <row r="465" spans="1:166" ht="15" customHeight="1" x14ac:dyDescent="0.5">
      <c r="A465" s="198"/>
      <c r="B465" s="199"/>
      <c r="C465" s="201"/>
      <c r="D465" s="200"/>
      <c r="EN465" s="188"/>
      <c r="EO465" s="189"/>
      <c r="EP465" s="189"/>
      <c r="EQ465" s="190"/>
      <c r="ER465" s="190"/>
      <c r="ES465" s="190"/>
      <c r="ET465" s="190"/>
      <c r="EU465" s="190"/>
      <c r="EV465" s="190"/>
      <c r="EW465" s="190"/>
      <c r="EX465" s="190"/>
      <c r="EY465" s="190"/>
      <c r="EZ465" s="190"/>
      <c r="FA465" s="190"/>
      <c r="FB465" s="190"/>
      <c r="FC465" s="190"/>
      <c r="FD465" s="190"/>
      <c r="FE465" s="190"/>
      <c r="FF465" s="190"/>
      <c r="FG465" s="190"/>
      <c r="FH465" s="190"/>
      <c r="FI465" s="190"/>
      <c r="FJ465" s="190"/>
    </row>
    <row r="466" spans="1:166" ht="15" customHeight="1" x14ac:dyDescent="0.5">
      <c r="A466" s="198"/>
      <c r="B466" s="199"/>
      <c r="C466" s="201"/>
      <c r="D466" s="200"/>
      <c r="EN466" s="188"/>
      <c r="EO466" s="189"/>
      <c r="EP466" s="189"/>
      <c r="EQ466" s="190"/>
      <c r="ER466" s="190"/>
      <c r="ES466" s="190"/>
      <c r="ET466" s="190"/>
      <c r="EU466" s="190"/>
      <c r="EV466" s="190"/>
      <c r="EW466" s="190"/>
      <c r="EX466" s="190"/>
      <c r="EY466" s="190"/>
      <c r="EZ466" s="190"/>
      <c r="FA466" s="190"/>
      <c r="FB466" s="190"/>
      <c r="FC466" s="190"/>
      <c r="FD466" s="190"/>
      <c r="FE466" s="190"/>
      <c r="FF466" s="190"/>
      <c r="FG466" s="190"/>
      <c r="FH466" s="190"/>
      <c r="FI466" s="190"/>
      <c r="FJ466" s="190"/>
    </row>
    <row r="467" spans="1:166" ht="15" customHeight="1" x14ac:dyDescent="0.5">
      <c r="A467" s="198"/>
      <c r="B467" s="199"/>
      <c r="C467" s="201"/>
      <c r="D467" s="200"/>
      <c r="EN467" s="188"/>
      <c r="EO467" s="189"/>
      <c r="EP467" s="189"/>
      <c r="EQ467" s="190"/>
      <c r="ER467" s="190"/>
      <c r="ES467" s="190"/>
      <c r="ET467" s="190"/>
      <c r="EU467" s="190"/>
      <c r="EV467" s="190"/>
      <c r="EW467" s="190"/>
      <c r="EX467" s="190"/>
      <c r="EY467" s="190"/>
      <c r="EZ467" s="190"/>
      <c r="FA467" s="190"/>
      <c r="FB467" s="190"/>
      <c r="FC467" s="190"/>
      <c r="FD467" s="190"/>
      <c r="FE467" s="190"/>
      <c r="FF467" s="190"/>
      <c r="FG467" s="190"/>
      <c r="FH467" s="190"/>
      <c r="FI467" s="190"/>
      <c r="FJ467" s="190"/>
    </row>
    <row r="468" spans="1:166" ht="15" customHeight="1" x14ac:dyDescent="0.5">
      <c r="A468" s="198"/>
      <c r="B468" s="199"/>
      <c r="C468" s="201"/>
      <c r="D468" s="200"/>
      <c r="EN468" s="188"/>
      <c r="EO468" s="189"/>
      <c r="EP468" s="189"/>
      <c r="EQ468" s="190"/>
      <c r="ER468" s="190"/>
      <c r="ES468" s="190"/>
      <c r="ET468" s="190"/>
      <c r="EU468" s="190"/>
      <c r="EV468" s="190"/>
      <c r="EW468" s="190"/>
      <c r="EX468" s="190"/>
      <c r="EY468" s="190"/>
      <c r="EZ468" s="190"/>
      <c r="FA468" s="190"/>
      <c r="FB468" s="190"/>
      <c r="FC468" s="190"/>
      <c r="FD468" s="190"/>
      <c r="FE468" s="190"/>
      <c r="FF468" s="190"/>
      <c r="FG468" s="190"/>
      <c r="FH468" s="190"/>
      <c r="FI468" s="190"/>
      <c r="FJ468" s="190"/>
    </row>
    <row r="469" spans="1:166" ht="15" customHeight="1" x14ac:dyDescent="0.5">
      <c r="A469" s="198"/>
      <c r="B469" s="199"/>
      <c r="C469" s="201"/>
      <c r="D469" s="200"/>
      <c r="EN469" s="188"/>
      <c r="EO469" s="189"/>
      <c r="EP469" s="189"/>
      <c r="EQ469" s="190"/>
      <c r="ER469" s="190"/>
      <c r="ES469" s="190"/>
      <c r="ET469" s="190"/>
      <c r="EU469" s="190"/>
      <c r="EV469" s="190"/>
      <c r="EW469" s="190"/>
      <c r="EX469" s="190"/>
      <c r="EY469" s="190"/>
      <c r="EZ469" s="190"/>
      <c r="FA469" s="190"/>
      <c r="FB469" s="190"/>
      <c r="FC469" s="190"/>
      <c r="FD469" s="190"/>
      <c r="FE469" s="190"/>
      <c r="FF469" s="190"/>
      <c r="FG469" s="190"/>
      <c r="FH469" s="190"/>
      <c r="FI469" s="190"/>
      <c r="FJ469" s="190"/>
    </row>
    <row r="470" spans="1:166" ht="15" customHeight="1" x14ac:dyDescent="0.5">
      <c r="A470" s="198"/>
      <c r="B470" s="199"/>
      <c r="C470" s="201"/>
      <c r="D470" s="200"/>
      <c r="EN470" s="188"/>
      <c r="EO470" s="189"/>
      <c r="EP470" s="189"/>
      <c r="EQ470" s="190"/>
      <c r="ER470" s="190"/>
      <c r="ES470" s="190"/>
      <c r="ET470" s="190"/>
      <c r="EU470" s="190"/>
      <c r="EV470" s="190"/>
      <c r="EW470" s="190"/>
      <c r="EX470" s="190"/>
      <c r="EY470" s="190"/>
      <c r="EZ470" s="190"/>
      <c r="FA470" s="190"/>
      <c r="FB470" s="190"/>
      <c r="FC470" s="190"/>
      <c r="FD470" s="190"/>
      <c r="FE470" s="190"/>
      <c r="FF470" s="190"/>
      <c r="FG470" s="190"/>
      <c r="FH470" s="190"/>
      <c r="FI470" s="190"/>
      <c r="FJ470" s="190"/>
    </row>
    <row r="471" spans="1:166" ht="15" customHeight="1" x14ac:dyDescent="0.5">
      <c r="A471" s="198"/>
      <c r="B471" s="199"/>
      <c r="C471" s="201"/>
      <c r="D471" s="200"/>
      <c r="EN471" s="188"/>
      <c r="EO471" s="189"/>
      <c r="EP471" s="189"/>
      <c r="EQ471" s="190"/>
      <c r="ER471" s="190"/>
      <c r="ES471" s="190"/>
      <c r="ET471" s="190"/>
      <c r="EU471" s="190"/>
      <c r="EV471" s="190"/>
      <c r="EW471" s="190"/>
      <c r="EX471" s="190"/>
      <c r="EY471" s="190"/>
      <c r="EZ471" s="190"/>
      <c r="FA471" s="190"/>
      <c r="FB471" s="190"/>
      <c r="FC471" s="190"/>
      <c r="FD471" s="190"/>
      <c r="FE471" s="190"/>
      <c r="FF471" s="190"/>
      <c r="FG471" s="190"/>
      <c r="FH471" s="190"/>
      <c r="FI471" s="190"/>
      <c r="FJ471" s="190"/>
    </row>
    <row r="472" spans="1:166" ht="15" customHeight="1" x14ac:dyDescent="0.5">
      <c r="A472" s="198"/>
      <c r="B472" s="199"/>
      <c r="C472" s="201"/>
      <c r="D472" s="200"/>
      <c r="EN472" s="188"/>
      <c r="EO472" s="189"/>
      <c r="EP472" s="189"/>
      <c r="EQ472" s="190"/>
      <c r="ER472" s="190"/>
      <c r="ES472" s="190"/>
      <c r="ET472" s="190"/>
      <c r="EU472" s="190"/>
      <c r="EV472" s="190"/>
      <c r="EW472" s="190"/>
      <c r="EX472" s="190"/>
      <c r="EY472" s="190"/>
      <c r="EZ472" s="190"/>
      <c r="FA472" s="190"/>
      <c r="FB472" s="190"/>
      <c r="FC472" s="190"/>
      <c r="FD472" s="190"/>
      <c r="FE472" s="190"/>
      <c r="FF472" s="190"/>
      <c r="FG472" s="190"/>
      <c r="FH472" s="190"/>
      <c r="FI472" s="190"/>
      <c r="FJ472" s="190"/>
    </row>
    <row r="473" spans="1:166" ht="15" customHeight="1" x14ac:dyDescent="0.5">
      <c r="A473" s="198"/>
      <c r="B473" s="199"/>
      <c r="C473" s="201"/>
      <c r="D473" s="200"/>
      <c r="EN473" s="188"/>
      <c r="EO473" s="189"/>
      <c r="EP473" s="189"/>
      <c r="EQ473" s="190"/>
      <c r="ER473" s="190"/>
      <c r="ES473" s="190"/>
      <c r="ET473" s="190"/>
      <c r="EU473" s="190"/>
      <c r="EV473" s="190"/>
      <c r="EW473" s="190"/>
      <c r="EX473" s="190"/>
      <c r="EY473" s="190"/>
      <c r="EZ473" s="190"/>
      <c r="FA473" s="190"/>
      <c r="FB473" s="190"/>
      <c r="FC473" s="190"/>
      <c r="FD473" s="190"/>
      <c r="FE473" s="190"/>
      <c r="FF473" s="190"/>
      <c r="FG473" s="190"/>
      <c r="FH473" s="190"/>
      <c r="FI473" s="190"/>
      <c r="FJ473" s="190"/>
    </row>
    <row r="474" spans="1:166" ht="15" customHeight="1" x14ac:dyDescent="0.5">
      <c r="A474" s="198"/>
      <c r="B474" s="199"/>
      <c r="C474" s="201"/>
      <c r="D474" s="200"/>
      <c r="EN474" s="188"/>
      <c r="EO474" s="189"/>
      <c r="EP474" s="189"/>
      <c r="EQ474" s="190"/>
      <c r="ER474" s="190"/>
      <c r="ES474" s="190"/>
      <c r="ET474" s="190"/>
      <c r="EU474" s="190"/>
      <c r="EV474" s="190"/>
      <c r="EW474" s="190"/>
      <c r="EX474" s="190"/>
      <c r="EY474" s="190"/>
      <c r="EZ474" s="190"/>
      <c r="FA474" s="190"/>
      <c r="FB474" s="190"/>
      <c r="FC474" s="190"/>
      <c r="FD474" s="190"/>
      <c r="FE474" s="190"/>
      <c r="FF474" s="190"/>
      <c r="FG474" s="190"/>
      <c r="FH474" s="190"/>
      <c r="FI474" s="190"/>
      <c r="FJ474" s="190"/>
    </row>
    <row r="475" spans="1:166" ht="15" customHeight="1" x14ac:dyDescent="0.5">
      <c r="A475" s="198"/>
      <c r="B475" s="199"/>
      <c r="C475" s="201"/>
      <c r="D475" s="200"/>
      <c r="EN475" s="188"/>
      <c r="EO475" s="189"/>
      <c r="EP475" s="189"/>
      <c r="EQ475" s="190"/>
      <c r="ER475" s="190"/>
      <c r="ES475" s="190"/>
      <c r="ET475" s="190"/>
      <c r="EU475" s="190"/>
      <c r="EV475" s="190"/>
      <c r="EW475" s="190"/>
      <c r="EX475" s="190"/>
      <c r="EY475" s="190"/>
      <c r="EZ475" s="190"/>
      <c r="FA475" s="190"/>
      <c r="FB475" s="190"/>
      <c r="FC475" s="190"/>
      <c r="FD475" s="190"/>
      <c r="FE475" s="190"/>
      <c r="FF475" s="190"/>
      <c r="FG475" s="190"/>
      <c r="FH475" s="190"/>
      <c r="FI475" s="190"/>
      <c r="FJ475" s="190"/>
    </row>
    <row r="476" spans="1:166" ht="15" customHeight="1" x14ac:dyDescent="0.5">
      <c r="A476" s="198"/>
      <c r="B476" s="199"/>
      <c r="C476" s="201"/>
      <c r="D476" s="200"/>
      <c r="EN476" s="188"/>
      <c r="EO476" s="189"/>
      <c r="EP476" s="189"/>
      <c r="EQ476" s="190"/>
      <c r="ER476" s="190"/>
      <c r="ES476" s="190"/>
      <c r="ET476" s="190"/>
      <c r="EU476" s="190"/>
      <c r="EV476" s="190"/>
      <c r="EW476" s="190"/>
      <c r="EX476" s="190"/>
      <c r="EY476" s="190"/>
      <c r="EZ476" s="190"/>
      <c r="FA476" s="190"/>
      <c r="FB476" s="190"/>
      <c r="FC476" s="190"/>
      <c r="FD476" s="190"/>
      <c r="FE476" s="190"/>
      <c r="FF476" s="190"/>
      <c r="FG476" s="190"/>
      <c r="FH476" s="190"/>
      <c r="FI476" s="190"/>
      <c r="FJ476" s="190"/>
    </row>
    <row r="477" spans="1:166" ht="15" customHeight="1" x14ac:dyDescent="0.5">
      <c r="A477" s="198"/>
      <c r="B477" s="199"/>
      <c r="C477" s="201"/>
      <c r="D477" s="200"/>
      <c r="EN477" s="188"/>
      <c r="EO477" s="189"/>
      <c r="EP477" s="189"/>
      <c r="EQ477" s="190"/>
      <c r="ER477" s="190"/>
      <c r="ES477" s="190"/>
      <c r="ET477" s="190"/>
      <c r="EU477" s="190"/>
      <c r="EV477" s="190"/>
      <c r="EW477" s="190"/>
      <c r="EX477" s="190"/>
      <c r="EY477" s="190"/>
      <c r="EZ477" s="190"/>
      <c r="FA477" s="190"/>
      <c r="FB477" s="190"/>
      <c r="FC477" s="190"/>
      <c r="FD477" s="190"/>
      <c r="FE477" s="190"/>
      <c r="FF477" s="190"/>
      <c r="FG477" s="190"/>
      <c r="FH477" s="190"/>
      <c r="FI477" s="190"/>
      <c r="FJ477" s="190"/>
    </row>
    <row r="478" spans="1:166" ht="15" customHeight="1" x14ac:dyDescent="0.5">
      <c r="A478" s="198"/>
      <c r="B478" s="199"/>
      <c r="C478" s="201"/>
      <c r="D478" s="200"/>
      <c r="EN478" s="188"/>
      <c r="EO478" s="189"/>
      <c r="EP478" s="189"/>
      <c r="EQ478" s="190"/>
      <c r="ER478" s="190"/>
      <c r="ES478" s="190"/>
      <c r="ET478" s="190"/>
      <c r="EU478" s="190"/>
      <c r="EV478" s="190"/>
      <c r="EW478" s="190"/>
      <c r="EX478" s="190"/>
      <c r="EY478" s="190"/>
      <c r="EZ478" s="190"/>
      <c r="FA478" s="190"/>
      <c r="FB478" s="190"/>
      <c r="FC478" s="190"/>
      <c r="FD478" s="190"/>
      <c r="FE478" s="190"/>
      <c r="FF478" s="190"/>
      <c r="FG478" s="190"/>
      <c r="FH478" s="190"/>
      <c r="FI478" s="190"/>
      <c r="FJ478" s="190"/>
    </row>
    <row r="479" spans="1:166" ht="15" customHeight="1" x14ac:dyDescent="0.5">
      <c r="A479" s="198"/>
      <c r="B479" s="199"/>
      <c r="C479" s="201"/>
      <c r="D479" s="200"/>
      <c r="EN479" s="188"/>
      <c r="EO479" s="189"/>
      <c r="EP479" s="189"/>
      <c r="EQ479" s="190"/>
      <c r="ER479" s="190"/>
      <c r="ES479" s="190"/>
      <c r="ET479" s="190"/>
      <c r="EU479" s="190"/>
      <c r="EV479" s="190"/>
      <c r="EW479" s="190"/>
      <c r="EX479" s="190"/>
      <c r="EY479" s="190"/>
      <c r="EZ479" s="190"/>
      <c r="FA479" s="190"/>
      <c r="FB479" s="190"/>
      <c r="FC479" s="190"/>
      <c r="FD479" s="190"/>
      <c r="FE479" s="190"/>
      <c r="FF479" s="190"/>
      <c r="FG479" s="190"/>
      <c r="FH479" s="190"/>
      <c r="FI479" s="190"/>
      <c r="FJ479" s="190"/>
    </row>
    <row r="480" spans="1:166" ht="15" customHeight="1" x14ac:dyDescent="0.5">
      <c r="A480" s="198"/>
      <c r="B480" s="199"/>
      <c r="C480" s="201"/>
      <c r="D480" s="200"/>
      <c r="EN480" s="188"/>
      <c r="EO480" s="189"/>
      <c r="EP480" s="189"/>
      <c r="EQ480" s="190"/>
      <c r="ER480" s="190"/>
      <c r="ES480" s="190"/>
      <c r="ET480" s="190"/>
      <c r="EU480" s="190"/>
      <c r="EV480" s="190"/>
      <c r="EW480" s="190"/>
      <c r="EX480" s="190"/>
      <c r="EY480" s="190"/>
      <c r="EZ480" s="190"/>
      <c r="FA480" s="190"/>
      <c r="FB480" s="190"/>
      <c r="FC480" s="190"/>
      <c r="FD480" s="190"/>
      <c r="FE480" s="190"/>
      <c r="FF480" s="190"/>
      <c r="FG480" s="190"/>
      <c r="FH480" s="190"/>
      <c r="FI480" s="190"/>
      <c r="FJ480" s="190"/>
    </row>
    <row r="481" spans="1:166" ht="15" customHeight="1" x14ac:dyDescent="0.5">
      <c r="A481" s="198"/>
      <c r="B481" s="199"/>
      <c r="C481" s="201"/>
      <c r="D481" s="200"/>
      <c r="EN481" s="188"/>
      <c r="EO481" s="189"/>
      <c r="EP481" s="189"/>
      <c r="EQ481" s="190"/>
      <c r="ER481" s="190"/>
      <c r="ES481" s="190"/>
      <c r="ET481" s="190"/>
      <c r="EU481" s="190"/>
      <c r="EV481" s="190"/>
      <c r="EW481" s="190"/>
      <c r="EX481" s="190"/>
      <c r="EY481" s="190"/>
      <c r="EZ481" s="190"/>
      <c r="FA481" s="190"/>
      <c r="FB481" s="190"/>
      <c r="FC481" s="190"/>
      <c r="FD481" s="190"/>
      <c r="FE481" s="190"/>
      <c r="FF481" s="190"/>
      <c r="FG481" s="190"/>
      <c r="FH481" s="190"/>
      <c r="FI481" s="190"/>
      <c r="FJ481" s="190"/>
    </row>
    <row r="482" spans="1:166" ht="15" customHeight="1" x14ac:dyDescent="0.5">
      <c r="A482" s="198"/>
      <c r="B482" s="199"/>
      <c r="C482" s="201"/>
      <c r="D482" s="200"/>
      <c r="EN482" s="188"/>
      <c r="EO482" s="189"/>
      <c r="EP482" s="189"/>
      <c r="EQ482" s="190"/>
      <c r="ER482" s="190"/>
      <c r="ES482" s="190"/>
      <c r="ET482" s="190"/>
      <c r="EU482" s="190"/>
      <c r="EV482" s="190"/>
      <c r="EW482" s="190"/>
      <c r="EX482" s="190"/>
      <c r="EY482" s="190"/>
      <c r="EZ482" s="190"/>
      <c r="FA482" s="190"/>
      <c r="FB482" s="190"/>
      <c r="FC482" s="190"/>
      <c r="FD482" s="190"/>
      <c r="FE482" s="190"/>
      <c r="FF482" s="190"/>
      <c r="FG482" s="190"/>
      <c r="FH482" s="190"/>
      <c r="FI482" s="190"/>
      <c r="FJ482" s="190"/>
    </row>
    <row r="483" spans="1:166" ht="15" customHeight="1" x14ac:dyDescent="0.5">
      <c r="A483" s="198"/>
      <c r="B483" s="199"/>
      <c r="C483" s="201"/>
      <c r="D483" s="200"/>
      <c r="EN483" s="188"/>
      <c r="EO483" s="189"/>
      <c r="EP483" s="189"/>
      <c r="EQ483" s="190"/>
      <c r="ER483" s="190"/>
      <c r="ES483" s="190"/>
      <c r="ET483" s="190"/>
      <c r="EU483" s="190"/>
      <c r="EV483" s="190"/>
      <c r="EW483" s="190"/>
      <c r="EX483" s="190"/>
      <c r="EY483" s="190"/>
      <c r="EZ483" s="190"/>
      <c r="FA483" s="190"/>
      <c r="FB483" s="190"/>
      <c r="FC483" s="190"/>
      <c r="FD483" s="190"/>
      <c r="FE483" s="190"/>
      <c r="FF483" s="190"/>
      <c r="FG483" s="190"/>
      <c r="FH483" s="190"/>
      <c r="FI483" s="190"/>
      <c r="FJ483" s="190"/>
    </row>
    <row r="484" spans="1:166" ht="15" customHeight="1" x14ac:dyDescent="0.5">
      <c r="A484" s="198"/>
      <c r="B484" s="199"/>
      <c r="C484" s="201"/>
      <c r="D484" s="200"/>
      <c r="EN484" s="188"/>
      <c r="EO484" s="189"/>
      <c r="EP484" s="189"/>
      <c r="EQ484" s="190"/>
      <c r="ER484" s="190"/>
      <c r="ES484" s="190"/>
      <c r="ET484" s="190"/>
      <c r="EU484" s="190"/>
      <c r="EV484" s="190"/>
      <c r="EW484" s="190"/>
      <c r="EX484" s="190"/>
      <c r="EY484" s="190"/>
      <c r="EZ484" s="190"/>
      <c r="FA484" s="190"/>
      <c r="FB484" s="190"/>
      <c r="FC484" s="190"/>
      <c r="FD484" s="190"/>
      <c r="FE484" s="190"/>
      <c r="FF484" s="190"/>
      <c r="FG484" s="190"/>
      <c r="FH484" s="190"/>
      <c r="FI484" s="190"/>
      <c r="FJ484" s="190"/>
    </row>
    <row r="485" spans="1:166" ht="15" customHeight="1" x14ac:dyDescent="0.5">
      <c r="A485" s="198"/>
      <c r="B485" s="199"/>
      <c r="C485" s="201"/>
      <c r="D485" s="200"/>
      <c r="EN485" s="188"/>
      <c r="EO485" s="189"/>
      <c r="EP485" s="189"/>
      <c r="EQ485" s="190"/>
      <c r="ER485" s="190"/>
      <c r="ES485" s="190"/>
      <c r="ET485" s="190"/>
      <c r="EU485" s="190"/>
      <c r="EV485" s="190"/>
      <c r="EW485" s="190"/>
      <c r="EX485" s="190"/>
      <c r="EY485" s="190"/>
      <c r="EZ485" s="190"/>
      <c r="FA485" s="190"/>
      <c r="FB485" s="190"/>
      <c r="FC485" s="190"/>
      <c r="FD485" s="190"/>
      <c r="FE485" s="190"/>
      <c r="FF485" s="190"/>
      <c r="FG485" s="190"/>
      <c r="FH485" s="190"/>
      <c r="FI485" s="190"/>
      <c r="FJ485" s="190"/>
    </row>
    <row r="486" spans="1:166" ht="15" customHeight="1" x14ac:dyDescent="0.5">
      <c r="A486" s="198"/>
      <c r="B486" s="199"/>
      <c r="C486" s="201"/>
      <c r="D486" s="200"/>
      <c r="EN486" s="188"/>
      <c r="EO486" s="189"/>
      <c r="EP486" s="189"/>
      <c r="EQ486" s="190"/>
      <c r="ER486" s="190"/>
      <c r="ES486" s="190"/>
      <c r="ET486" s="190"/>
      <c r="EU486" s="190"/>
      <c r="EV486" s="190"/>
      <c r="EW486" s="190"/>
      <c r="EX486" s="190"/>
      <c r="EY486" s="190"/>
      <c r="EZ486" s="190"/>
      <c r="FA486" s="190"/>
      <c r="FB486" s="190"/>
      <c r="FC486" s="190"/>
      <c r="FD486" s="190"/>
      <c r="FE486" s="190"/>
      <c r="FF486" s="190"/>
      <c r="FG486" s="190"/>
      <c r="FH486" s="190"/>
      <c r="FI486" s="190"/>
      <c r="FJ486" s="190"/>
    </row>
    <row r="487" spans="1:166" ht="15" customHeight="1" x14ac:dyDescent="0.5">
      <c r="A487" s="198"/>
      <c r="B487" s="199"/>
      <c r="C487" s="201"/>
      <c r="D487" s="200"/>
      <c r="EN487" s="188"/>
      <c r="EO487" s="189"/>
      <c r="EP487" s="189"/>
      <c r="EQ487" s="190"/>
      <c r="ER487" s="190"/>
      <c r="ES487" s="190"/>
      <c r="ET487" s="190"/>
      <c r="EU487" s="190"/>
      <c r="EV487" s="190"/>
      <c r="EW487" s="190"/>
      <c r="EX487" s="190"/>
      <c r="EY487" s="190"/>
      <c r="EZ487" s="190"/>
      <c r="FA487" s="190"/>
      <c r="FB487" s="190"/>
      <c r="FC487" s="190"/>
      <c r="FD487" s="190"/>
      <c r="FE487" s="190"/>
      <c r="FF487" s="190"/>
      <c r="FG487" s="190"/>
      <c r="FH487" s="190"/>
      <c r="FI487" s="190"/>
      <c r="FJ487" s="190"/>
    </row>
    <row r="488" spans="1:166" ht="15" customHeight="1" x14ac:dyDescent="0.5">
      <c r="A488" s="198"/>
      <c r="B488" s="199"/>
      <c r="C488" s="201"/>
      <c r="D488" s="200"/>
      <c r="EN488" s="188"/>
      <c r="EO488" s="189"/>
      <c r="EP488" s="189"/>
      <c r="EQ488" s="190"/>
      <c r="ER488" s="190"/>
      <c r="ES488" s="190"/>
      <c r="ET488" s="190"/>
      <c r="EU488" s="190"/>
      <c r="EV488" s="190"/>
      <c r="EW488" s="190"/>
      <c r="EX488" s="190"/>
      <c r="EY488" s="190"/>
      <c r="EZ488" s="190"/>
      <c r="FA488" s="190"/>
      <c r="FB488" s="190"/>
      <c r="FC488" s="190"/>
      <c r="FD488" s="190"/>
      <c r="FE488" s="190"/>
      <c r="FF488" s="190"/>
      <c r="FG488" s="190"/>
      <c r="FH488" s="190"/>
      <c r="FI488" s="190"/>
      <c r="FJ488" s="190"/>
    </row>
    <row r="489" spans="1:166" ht="15" customHeight="1" x14ac:dyDescent="0.5">
      <c r="A489" s="198"/>
      <c r="B489" s="199"/>
      <c r="C489" s="201"/>
      <c r="D489" s="200"/>
      <c r="EN489" s="188"/>
      <c r="EO489" s="189"/>
      <c r="EP489" s="189"/>
      <c r="EQ489" s="190"/>
      <c r="ER489" s="190"/>
      <c r="ES489" s="190"/>
      <c r="ET489" s="190"/>
      <c r="EU489" s="190"/>
      <c r="EV489" s="190"/>
      <c r="EW489" s="190"/>
      <c r="EX489" s="190"/>
      <c r="EY489" s="190"/>
      <c r="EZ489" s="190"/>
      <c r="FA489" s="190"/>
      <c r="FB489" s="190"/>
      <c r="FC489" s="190"/>
      <c r="FD489" s="190"/>
      <c r="FE489" s="190"/>
      <c r="FF489" s="190"/>
      <c r="FG489" s="190"/>
      <c r="FH489" s="190"/>
      <c r="FI489" s="190"/>
      <c r="FJ489" s="190"/>
    </row>
    <row r="490" spans="1:166" ht="15" customHeight="1" x14ac:dyDescent="0.5">
      <c r="A490" s="198"/>
      <c r="B490" s="199"/>
      <c r="C490" s="201"/>
      <c r="D490" s="200"/>
      <c r="EN490" s="188"/>
      <c r="EO490" s="189"/>
      <c r="EP490" s="189"/>
      <c r="EQ490" s="190"/>
      <c r="ER490" s="190"/>
      <c r="ES490" s="190"/>
      <c r="ET490" s="190"/>
      <c r="EU490" s="190"/>
      <c r="EV490" s="190"/>
      <c r="EW490" s="190"/>
      <c r="EX490" s="190"/>
      <c r="EY490" s="190"/>
      <c r="EZ490" s="190"/>
      <c r="FA490" s="190"/>
      <c r="FB490" s="190"/>
      <c r="FC490" s="190"/>
      <c r="FD490" s="190"/>
      <c r="FE490" s="190"/>
      <c r="FF490" s="190"/>
      <c r="FG490" s="190"/>
      <c r="FH490" s="190"/>
      <c r="FI490" s="190"/>
      <c r="FJ490" s="190"/>
    </row>
    <row r="491" spans="1:166" ht="15" customHeight="1" x14ac:dyDescent="0.5">
      <c r="A491" s="198"/>
      <c r="B491" s="199"/>
      <c r="C491" s="201"/>
      <c r="D491" s="200"/>
      <c r="EN491" s="188"/>
      <c r="EO491" s="189"/>
      <c r="EP491" s="189"/>
      <c r="EQ491" s="190"/>
      <c r="ER491" s="190"/>
      <c r="ES491" s="190"/>
      <c r="ET491" s="190"/>
      <c r="EU491" s="190"/>
      <c r="EV491" s="190"/>
      <c r="EW491" s="190"/>
      <c r="EX491" s="190"/>
      <c r="EY491" s="190"/>
      <c r="EZ491" s="190"/>
      <c r="FA491" s="190"/>
      <c r="FB491" s="190"/>
      <c r="FC491" s="190"/>
      <c r="FD491" s="190"/>
      <c r="FE491" s="190"/>
      <c r="FF491" s="190"/>
      <c r="FG491" s="190"/>
      <c r="FH491" s="190"/>
      <c r="FI491" s="190"/>
      <c r="FJ491" s="190"/>
    </row>
    <row r="492" spans="1:166" ht="15" customHeight="1" x14ac:dyDescent="0.5">
      <c r="A492" s="198"/>
      <c r="B492" s="199"/>
      <c r="C492" s="201"/>
      <c r="D492" s="200"/>
      <c r="EN492" s="188"/>
      <c r="EO492" s="189"/>
      <c r="EP492" s="189"/>
      <c r="EQ492" s="190"/>
      <c r="ER492" s="190"/>
      <c r="ES492" s="190"/>
      <c r="ET492" s="190"/>
      <c r="EU492" s="190"/>
      <c r="EV492" s="190"/>
      <c r="EW492" s="190"/>
      <c r="EX492" s="190"/>
      <c r="EY492" s="190"/>
      <c r="EZ492" s="190"/>
      <c r="FA492" s="190"/>
      <c r="FB492" s="190"/>
      <c r="FC492" s="190"/>
      <c r="FD492" s="190"/>
      <c r="FE492" s="190"/>
      <c r="FF492" s="190"/>
      <c r="FG492" s="190"/>
      <c r="FH492" s="190"/>
      <c r="FI492" s="190"/>
      <c r="FJ492" s="190"/>
    </row>
    <row r="493" spans="1:166" ht="15" customHeight="1" x14ac:dyDescent="0.5">
      <c r="A493" s="198"/>
      <c r="B493" s="199"/>
      <c r="C493" s="201"/>
      <c r="D493" s="200"/>
      <c r="EN493" s="188"/>
      <c r="EO493" s="189"/>
      <c r="EP493" s="189"/>
      <c r="EQ493" s="190"/>
      <c r="ER493" s="190"/>
      <c r="ES493" s="190"/>
      <c r="ET493" s="190"/>
      <c r="EU493" s="190"/>
      <c r="EV493" s="190"/>
      <c r="EW493" s="190"/>
      <c r="EX493" s="190"/>
      <c r="EY493" s="190"/>
      <c r="EZ493" s="190"/>
      <c r="FA493" s="190"/>
      <c r="FB493" s="190"/>
      <c r="FC493" s="190"/>
      <c r="FD493" s="190"/>
      <c r="FE493" s="190"/>
      <c r="FF493" s="190"/>
      <c r="FG493" s="190"/>
      <c r="FH493" s="190"/>
      <c r="FI493" s="190"/>
      <c r="FJ493" s="190"/>
    </row>
    <row r="494" spans="1:166" ht="15" customHeight="1" x14ac:dyDescent="0.5">
      <c r="A494" s="198"/>
      <c r="B494" s="199"/>
      <c r="C494" s="201"/>
      <c r="D494" s="200"/>
      <c r="EN494" s="188"/>
      <c r="EO494" s="189"/>
      <c r="EP494" s="189"/>
      <c r="EQ494" s="190"/>
      <c r="ER494" s="190"/>
      <c r="ES494" s="190"/>
      <c r="ET494" s="190"/>
      <c r="EU494" s="190"/>
      <c r="EV494" s="190"/>
      <c r="EW494" s="190"/>
      <c r="EX494" s="190"/>
      <c r="EY494" s="190"/>
      <c r="EZ494" s="190"/>
      <c r="FA494" s="190"/>
      <c r="FB494" s="190"/>
      <c r="FC494" s="190"/>
      <c r="FD494" s="190"/>
      <c r="FE494" s="190"/>
      <c r="FF494" s="190"/>
      <c r="FG494" s="190"/>
      <c r="FH494" s="190"/>
      <c r="FI494" s="190"/>
      <c r="FJ494" s="190"/>
    </row>
    <row r="495" spans="1:166" ht="15" customHeight="1" x14ac:dyDescent="0.5">
      <c r="A495" s="198"/>
      <c r="B495" s="199"/>
      <c r="C495" s="201"/>
      <c r="D495" s="200"/>
      <c r="EN495" s="188"/>
      <c r="EO495" s="189"/>
      <c r="EP495" s="189"/>
      <c r="EQ495" s="190"/>
      <c r="ER495" s="190"/>
      <c r="ES495" s="190"/>
      <c r="ET495" s="190"/>
      <c r="EU495" s="190"/>
      <c r="EV495" s="190"/>
      <c r="EW495" s="190"/>
      <c r="EX495" s="190"/>
      <c r="EY495" s="190"/>
      <c r="EZ495" s="190"/>
      <c r="FA495" s="190"/>
      <c r="FB495" s="190"/>
      <c r="FC495" s="190"/>
      <c r="FD495" s="190"/>
      <c r="FE495" s="190"/>
      <c r="FF495" s="190"/>
      <c r="FG495" s="190"/>
      <c r="FH495" s="190"/>
      <c r="FI495" s="190"/>
      <c r="FJ495" s="190"/>
    </row>
    <row r="496" spans="1:166" ht="15" customHeight="1" x14ac:dyDescent="0.5">
      <c r="A496" s="198"/>
      <c r="B496" s="199"/>
      <c r="C496" s="201"/>
      <c r="D496" s="200"/>
      <c r="EN496" s="188"/>
      <c r="EO496" s="189"/>
      <c r="EP496" s="189"/>
      <c r="EQ496" s="190"/>
      <c r="ER496" s="190"/>
      <c r="ES496" s="190"/>
      <c r="ET496" s="190"/>
      <c r="EU496" s="190"/>
      <c r="EV496" s="190"/>
      <c r="EW496" s="190"/>
      <c r="EX496" s="190"/>
      <c r="EY496" s="190"/>
      <c r="EZ496" s="190"/>
      <c r="FA496" s="190"/>
      <c r="FB496" s="190"/>
      <c r="FC496" s="190"/>
      <c r="FD496" s="190"/>
      <c r="FE496" s="190"/>
      <c r="FF496" s="190"/>
      <c r="FG496" s="190"/>
      <c r="FH496" s="190"/>
      <c r="FI496" s="190"/>
      <c r="FJ496" s="190"/>
    </row>
    <row r="497" spans="1:166" ht="15" customHeight="1" x14ac:dyDescent="0.5">
      <c r="A497" s="198"/>
      <c r="B497" s="199"/>
      <c r="C497" s="201"/>
      <c r="D497" s="200"/>
      <c r="EN497" s="188"/>
      <c r="EO497" s="189"/>
      <c r="EP497" s="189"/>
      <c r="EQ497" s="190"/>
      <c r="ER497" s="190"/>
      <c r="ES497" s="190"/>
      <c r="ET497" s="190"/>
      <c r="EU497" s="190"/>
      <c r="EV497" s="190"/>
      <c r="EW497" s="190"/>
      <c r="EX497" s="190"/>
      <c r="EY497" s="190"/>
      <c r="EZ497" s="190"/>
      <c r="FA497" s="190"/>
      <c r="FB497" s="190"/>
      <c r="FC497" s="190"/>
      <c r="FD497" s="190"/>
      <c r="FE497" s="190"/>
      <c r="FF497" s="190"/>
      <c r="FG497" s="190"/>
      <c r="FH497" s="190"/>
      <c r="FI497" s="190"/>
      <c r="FJ497" s="190"/>
    </row>
    <row r="498" spans="1:166" ht="15" customHeight="1" x14ac:dyDescent="0.5">
      <c r="A498" s="198"/>
      <c r="B498" s="199"/>
      <c r="C498" s="201"/>
      <c r="D498" s="200"/>
      <c r="EN498" s="188"/>
      <c r="EO498" s="189"/>
      <c r="EP498" s="189"/>
      <c r="EQ498" s="190"/>
      <c r="ER498" s="190"/>
      <c r="ES498" s="190"/>
      <c r="ET498" s="190"/>
      <c r="EU498" s="190"/>
      <c r="EV498" s="190"/>
      <c r="EW498" s="190"/>
      <c r="EX498" s="190"/>
      <c r="EY498" s="190"/>
      <c r="EZ498" s="190"/>
      <c r="FA498" s="190"/>
      <c r="FB498" s="190"/>
      <c r="FC498" s="190"/>
      <c r="FD498" s="190"/>
      <c r="FE498" s="190"/>
      <c r="FF498" s="190"/>
      <c r="FG498" s="190"/>
      <c r="FH498" s="190"/>
      <c r="FI498" s="190"/>
      <c r="FJ498" s="190"/>
    </row>
    <row r="499" spans="1:166" ht="15" customHeight="1" x14ac:dyDescent="0.5">
      <c r="A499" s="198"/>
      <c r="B499" s="199"/>
      <c r="C499" s="201"/>
      <c r="D499" s="200"/>
      <c r="EN499" s="188"/>
      <c r="EO499" s="189"/>
      <c r="EP499" s="189"/>
      <c r="EQ499" s="190"/>
      <c r="ER499" s="190"/>
      <c r="ES499" s="190"/>
      <c r="ET499" s="190"/>
      <c r="EU499" s="190"/>
      <c r="EV499" s="190"/>
      <c r="EW499" s="190"/>
      <c r="EX499" s="190"/>
      <c r="EY499" s="190"/>
      <c r="EZ499" s="190"/>
      <c r="FA499" s="190"/>
      <c r="FB499" s="190"/>
      <c r="FC499" s="190"/>
      <c r="FD499" s="190"/>
      <c r="FE499" s="190"/>
      <c r="FF499" s="190"/>
      <c r="FG499" s="190"/>
      <c r="FH499" s="190"/>
      <c r="FI499" s="190"/>
      <c r="FJ499" s="190"/>
    </row>
    <row r="500" spans="1:166" ht="15" customHeight="1" x14ac:dyDescent="0.5">
      <c r="A500" s="198"/>
      <c r="B500" s="199"/>
      <c r="C500" s="201"/>
      <c r="D500" s="200"/>
      <c r="EN500" s="188"/>
      <c r="EO500" s="189"/>
      <c r="EP500" s="189"/>
      <c r="EQ500" s="190"/>
      <c r="ER500" s="190"/>
      <c r="ES500" s="190"/>
      <c r="ET500" s="190"/>
      <c r="EU500" s="190"/>
      <c r="EV500" s="190"/>
      <c r="EW500" s="190"/>
      <c r="EX500" s="190"/>
      <c r="EY500" s="190"/>
      <c r="EZ500" s="190"/>
      <c r="FA500" s="190"/>
      <c r="FB500" s="190"/>
      <c r="FC500" s="190"/>
      <c r="FD500" s="190"/>
      <c r="FE500" s="190"/>
      <c r="FF500" s="190"/>
      <c r="FG500" s="190"/>
      <c r="FH500" s="190"/>
      <c r="FI500" s="190"/>
      <c r="FJ500" s="190"/>
    </row>
    <row r="501" spans="1:166" ht="15" customHeight="1" x14ac:dyDescent="0.5">
      <c r="A501" s="198"/>
      <c r="B501" s="199"/>
      <c r="C501" s="201"/>
      <c r="D501" s="200"/>
      <c r="EN501" s="188"/>
      <c r="EO501" s="189"/>
      <c r="EP501" s="189"/>
      <c r="EQ501" s="190"/>
      <c r="ER501" s="190"/>
      <c r="ES501" s="190"/>
      <c r="ET501" s="190"/>
      <c r="EU501" s="190"/>
      <c r="EV501" s="190"/>
      <c r="EW501" s="190"/>
      <c r="EX501" s="190"/>
      <c r="EY501" s="190"/>
      <c r="EZ501" s="190"/>
      <c r="FA501" s="190"/>
      <c r="FB501" s="190"/>
      <c r="FC501" s="190"/>
      <c r="FD501" s="190"/>
      <c r="FE501" s="190"/>
      <c r="FF501" s="190"/>
      <c r="FG501" s="190"/>
      <c r="FH501" s="190"/>
      <c r="FI501" s="190"/>
      <c r="FJ501" s="190"/>
    </row>
    <row r="502" spans="1:166" ht="15" customHeight="1" x14ac:dyDescent="0.5">
      <c r="A502" s="198"/>
      <c r="B502" s="199"/>
      <c r="C502" s="201"/>
      <c r="D502" s="200"/>
      <c r="EN502" s="188"/>
      <c r="EO502" s="189"/>
      <c r="EP502" s="189"/>
      <c r="EQ502" s="190"/>
      <c r="ER502" s="190"/>
      <c r="ES502" s="190"/>
      <c r="ET502" s="190"/>
      <c r="EU502" s="190"/>
      <c r="EV502" s="190"/>
      <c r="EW502" s="190"/>
      <c r="EX502" s="190"/>
      <c r="EY502" s="190"/>
      <c r="EZ502" s="190"/>
      <c r="FA502" s="190"/>
      <c r="FB502" s="190"/>
      <c r="FC502" s="190"/>
      <c r="FD502" s="190"/>
      <c r="FE502" s="190"/>
      <c r="FF502" s="190"/>
      <c r="FG502" s="190"/>
      <c r="FH502" s="190"/>
      <c r="FI502" s="190"/>
      <c r="FJ502" s="190"/>
    </row>
    <row r="503" spans="1:166" ht="15" customHeight="1" x14ac:dyDescent="0.5">
      <c r="A503" s="198"/>
      <c r="B503" s="199"/>
      <c r="C503" s="201"/>
      <c r="D503" s="200"/>
      <c r="EN503" s="188"/>
      <c r="EO503" s="189"/>
      <c r="EP503" s="189"/>
      <c r="EQ503" s="190"/>
      <c r="ER503" s="190"/>
      <c r="ES503" s="190"/>
      <c r="ET503" s="190"/>
      <c r="EU503" s="190"/>
      <c r="EV503" s="190"/>
      <c r="EW503" s="190"/>
      <c r="EX503" s="190"/>
      <c r="EY503" s="190"/>
      <c r="EZ503" s="190"/>
      <c r="FA503" s="190"/>
      <c r="FB503" s="190"/>
      <c r="FC503" s="190"/>
      <c r="FD503" s="190"/>
      <c r="FE503" s="190"/>
      <c r="FF503" s="190"/>
      <c r="FG503" s="190"/>
      <c r="FH503" s="190"/>
      <c r="FI503" s="190"/>
      <c r="FJ503" s="190"/>
    </row>
    <row r="504" spans="1:166" ht="15" customHeight="1" x14ac:dyDescent="0.5">
      <c r="A504" s="198"/>
      <c r="B504" s="199"/>
      <c r="C504" s="201"/>
      <c r="D504" s="200"/>
      <c r="EN504" s="188"/>
      <c r="EO504" s="189"/>
      <c r="EP504" s="189"/>
      <c r="EQ504" s="190"/>
      <c r="ER504" s="190"/>
      <c r="ES504" s="190"/>
      <c r="ET504" s="190"/>
      <c r="EU504" s="190"/>
      <c r="EV504" s="190"/>
      <c r="EW504" s="190"/>
      <c r="EX504" s="190"/>
      <c r="EY504" s="190"/>
      <c r="EZ504" s="190"/>
      <c r="FA504" s="190"/>
      <c r="FB504" s="190"/>
      <c r="FC504" s="190"/>
      <c r="FD504" s="190"/>
      <c r="FE504" s="190"/>
      <c r="FF504" s="190"/>
      <c r="FG504" s="190"/>
      <c r="FH504" s="190"/>
      <c r="FI504" s="190"/>
      <c r="FJ504" s="190"/>
    </row>
    <row r="505" spans="1:166" ht="15" customHeight="1" x14ac:dyDescent="0.5">
      <c r="A505" s="198"/>
      <c r="B505" s="199"/>
      <c r="C505" s="201"/>
      <c r="D505" s="200"/>
      <c r="EN505" s="188"/>
      <c r="EO505" s="189"/>
      <c r="EP505" s="189"/>
      <c r="EQ505" s="190"/>
      <c r="ER505" s="190"/>
      <c r="ES505" s="190"/>
      <c r="ET505" s="190"/>
      <c r="EU505" s="190"/>
      <c r="EV505" s="190"/>
      <c r="EW505" s="190"/>
      <c r="EX505" s="190"/>
      <c r="EY505" s="190"/>
      <c r="EZ505" s="190"/>
      <c r="FA505" s="190"/>
      <c r="FB505" s="190"/>
      <c r="FC505" s="190"/>
      <c r="FD505" s="190"/>
      <c r="FE505" s="190"/>
      <c r="FF505" s="190"/>
      <c r="FG505" s="190"/>
      <c r="FH505" s="190"/>
      <c r="FI505" s="190"/>
      <c r="FJ505" s="190"/>
    </row>
    <row r="506" spans="1:166" ht="15" customHeight="1" x14ac:dyDescent="0.5">
      <c r="A506" s="198"/>
      <c r="B506" s="199"/>
      <c r="C506" s="201"/>
      <c r="D506" s="200"/>
      <c r="EN506" s="188"/>
      <c r="EO506" s="189"/>
      <c r="EP506" s="189"/>
      <c r="EQ506" s="190"/>
      <c r="ER506" s="190"/>
      <c r="ES506" s="190"/>
      <c r="ET506" s="190"/>
      <c r="EU506" s="190"/>
      <c r="EV506" s="190"/>
      <c r="EW506" s="190"/>
      <c r="EX506" s="190"/>
      <c r="EY506" s="190"/>
      <c r="EZ506" s="190"/>
      <c r="FA506" s="190"/>
      <c r="FB506" s="190"/>
      <c r="FC506" s="190"/>
      <c r="FD506" s="190"/>
      <c r="FE506" s="190"/>
      <c r="FF506" s="190"/>
      <c r="FG506" s="190"/>
      <c r="FH506" s="190"/>
      <c r="FI506" s="190"/>
      <c r="FJ506" s="190"/>
    </row>
    <row r="507" spans="1:166" ht="15" customHeight="1" x14ac:dyDescent="0.5">
      <c r="A507" s="198"/>
      <c r="B507" s="199"/>
      <c r="C507" s="201"/>
      <c r="D507" s="200"/>
      <c r="EN507" s="188"/>
      <c r="EO507" s="189"/>
      <c r="EP507" s="189"/>
      <c r="EQ507" s="190"/>
      <c r="ER507" s="190"/>
      <c r="ES507" s="190"/>
      <c r="ET507" s="190"/>
      <c r="EU507" s="190"/>
      <c r="EV507" s="190"/>
      <c r="EW507" s="190"/>
      <c r="EX507" s="190"/>
      <c r="EY507" s="190"/>
      <c r="EZ507" s="190"/>
      <c r="FA507" s="190"/>
      <c r="FB507" s="190"/>
      <c r="FC507" s="190"/>
      <c r="FD507" s="190"/>
      <c r="FE507" s="190"/>
      <c r="FF507" s="190"/>
      <c r="FG507" s="190"/>
      <c r="FH507" s="190"/>
      <c r="FI507" s="190"/>
      <c r="FJ507" s="190"/>
    </row>
    <row r="508" spans="1:166" ht="15" customHeight="1" x14ac:dyDescent="0.5">
      <c r="A508" s="198"/>
      <c r="B508" s="199"/>
      <c r="C508" s="201"/>
      <c r="D508" s="200"/>
      <c r="EN508" s="188"/>
      <c r="EO508" s="189"/>
      <c r="EP508" s="189"/>
      <c r="EQ508" s="190"/>
      <c r="ER508" s="190"/>
      <c r="ES508" s="190"/>
      <c r="ET508" s="190"/>
      <c r="EU508" s="190"/>
      <c r="EV508" s="190"/>
      <c r="EW508" s="190"/>
      <c r="EX508" s="190"/>
      <c r="EY508" s="190"/>
      <c r="EZ508" s="190"/>
      <c r="FA508" s="190"/>
      <c r="FB508" s="190"/>
      <c r="FC508" s="190"/>
      <c r="FD508" s="190"/>
      <c r="FE508" s="190"/>
      <c r="FF508" s="190"/>
      <c r="FG508" s="190"/>
      <c r="FH508" s="190"/>
      <c r="FI508" s="190"/>
      <c r="FJ508" s="190"/>
    </row>
    <row r="509" spans="1:166" ht="15" customHeight="1" x14ac:dyDescent="0.5">
      <c r="A509" s="198"/>
      <c r="B509" s="199"/>
      <c r="C509" s="201"/>
      <c r="D509" s="200"/>
      <c r="EN509" s="188"/>
      <c r="EO509" s="189"/>
      <c r="EP509" s="189"/>
      <c r="EQ509" s="190"/>
      <c r="ER509" s="190"/>
      <c r="ES509" s="190"/>
      <c r="ET509" s="190"/>
      <c r="EU509" s="190"/>
      <c r="EV509" s="190"/>
      <c r="EW509" s="190"/>
      <c r="EX509" s="190"/>
      <c r="EY509" s="190"/>
      <c r="EZ509" s="190"/>
      <c r="FA509" s="190"/>
      <c r="FB509" s="190"/>
      <c r="FC509" s="190"/>
      <c r="FD509" s="190"/>
      <c r="FE509" s="190"/>
      <c r="FF509" s="190"/>
      <c r="FG509" s="190"/>
      <c r="FH509" s="190"/>
      <c r="FI509" s="190"/>
      <c r="FJ509" s="190"/>
    </row>
    <row r="510" spans="1:166" ht="15" customHeight="1" x14ac:dyDescent="0.5">
      <c r="A510" s="198"/>
      <c r="B510" s="199"/>
      <c r="C510" s="201"/>
      <c r="D510" s="200"/>
      <c r="EN510" s="188"/>
      <c r="EO510" s="189"/>
      <c r="EP510" s="189"/>
      <c r="EQ510" s="190"/>
      <c r="ER510" s="190"/>
      <c r="ES510" s="190"/>
      <c r="ET510" s="190"/>
      <c r="EU510" s="190"/>
      <c r="EV510" s="190"/>
      <c r="EW510" s="190"/>
      <c r="EX510" s="190"/>
      <c r="EY510" s="190"/>
      <c r="EZ510" s="190"/>
      <c r="FA510" s="190"/>
      <c r="FB510" s="190"/>
      <c r="FC510" s="190"/>
      <c r="FD510" s="190"/>
      <c r="FE510" s="190"/>
      <c r="FF510" s="190"/>
      <c r="FG510" s="190"/>
      <c r="FH510" s="190"/>
      <c r="FI510" s="190"/>
      <c r="FJ510" s="190"/>
    </row>
    <row r="511" spans="1:166" ht="15" customHeight="1" x14ac:dyDescent="0.5">
      <c r="A511" s="198"/>
      <c r="B511" s="199"/>
      <c r="C511" s="201"/>
      <c r="D511" s="200"/>
      <c r="EN511" s="188"/>
      <c r="EO511" s="189"/>
      <c r="EP511" s="189"/>
      <c r="EQ511" s="190"/>
      <c r="ER511" s="190"/>
      <c r="ES511" s="190"/>
      <c r="ET511" s="190"/>
      <c r="EU511" s="190"/>
      <c r="EV511" s="190"/>
      <c r="EW511" s="190"/>
      <c r="EX511" s="190"/>
      <c r="EY511" s="190"/>
      <c r="EZ511" s="190"/>
      <c r="FA511" s="190"/>
      <c r="FB511" s="190"/>
      <c r="FC511" s="190"/>
      <c r="FD511" s="190"/>
      <c r="FE511" s="190"/>
      <c r="FF511" s="190"/>
      <c r="FG511" s="190"/>
      <c r="FH511" s="190"/>
      <c r="FI511" s="190"/>
      <c r="FJ511" s="190"/>
    </row>
    <row r="512" spans="1:166" ht="15" customHeight="1" x14ac:dyDescent="0.5">
      <c r="A512" s="198"/>
      <c r="B512" s="199"/>
      <c r="C512" s="201"/>
      <c r="D512" s="200"/>
      <c r="EN512" s="188"/>
      <c r="EO512" s="189"/>
      <c r="EP512" s="189"/>
      <c r="EQ512" s="190"/>
      <c r="ER512" s="190"/>
      <c r="ES512" s="190"/>
      <c r="ET512" s="190"/>
      <c r="EU512" s="190"/>
      <c r="EV512" s="190"/>
      <c r="EW512" s="190"/>
      <c r="EX512" s="190"/>
      <c r="EY512" s="190"/>
      <c r="EZ512" s="190"/>
      <c r="FA512" s="190"/>
      <c r="FB512" s="190"/>
      <c r="FC512" s="190"/>
      <c r="FD512" s="190"/>
      <c r="FE512" s="190"/>
      <c r="FF512" s="190"/>
      <c r="FG512" s="190"/>
      <c r="FH512" s="190"/>
      <c r="FI512" s="190"/>
      <c r="FJ512" s="190"/>
    </row>
    <row r="513" spans="1:166" ht="15" customHeight="1" x14ac:dyDescent="0.5">
      <c r="A513" s="198"/>
      <c r="B513" s="199"/>
      <c r="C513" s="201"/>
      <c r="D513" s="200"/>
      <c r="EN513" s="188"/>
      <c r="EO513" s="189"/>
      <c r="EP513" s="189"/>
      <c r="EQ513" s="190"/>
      <c r="ER513" s="190"/>
      <c r="ES513" s="190"/>
      <c r="ET513" s="190"/>
      <c r="EU513" s="190"/>
      <c r="EV513" s="190"/>
      <c r="EW513" s="190"/>
      <c r="EX513" s="190"/>
      <c r="EY513" s="190"/>
      <c r="EZ513" s="190"/>
      <c r="FA513" s="190"/>
      <c r="FB513" s="190"/>
      <c r="FC513" s="190"/>
      <c r="FD513" s="190"/>
      <c r="FE513" s="190"/>
      <c r="FF513" s="190"/>
      <c r="FG513" s="190"/>
      <c r="FH513" s="190"/>
      <c r="FI513" s="190"/>
      <c r="FJ513" s="190"/>
    </row>
    <row r="514" spans="1:166" ht="15" customHeight="1" x14ac:dyDescent="0.5">
      <c r="A514" s="198"/>
      <c r="B514" s="199"/>
      <c r="C514" s="201"/>
      <c r="D514" s="200"/>
      <c r="EN514" s="188"/>
      <c r="EO514" s="189"/>
      <c r="EP514" s="189"/>
      <c r="EQ514" s="190"/>
      <c r="ER514" s="190"/>
      <c r="ES514" s="190"/>
      <c r="ET514" s="190"/>
      <c r="EU514" s="190"/>
      <c r="EV514" s="190"/>
      <c r="EW514" s="190"/>
      <c r="EX514" s="190"/>
      <c r="EY514" s="190"/>
      <c r="EZ514" s="190"/>
      <c r="FA514" s="190"/>
      <c r="FB514" s="190"/>
      <c r="FC514" s="190"/>
      <c r="FD514" s="190"/>
      <c r="FE514" s="190"/>
      <c r="FF514" s="190"/>
      <c r="FG514" s="190"/>
      <c r="FH514" s="190"/>
      <c r="FI514" s="190"/>
      <c r="FJ514" s="190"/>
    </row>
    <row r="515" spans="1:166" ht="15" customHeight="1" x14ac:dyDescent="0.5">
      <c r="A515" s="198"/>
      <c r="B515" s="199"/>
      <c r="C515" s="201"/>
      <c r="D515" s="200"/>
      <c r="EN515" s="188"/>
      <c r="EO515" s="189"/>
      <c r="EP515" s="189"/>
      <c r="EQ515" s="190"/>
      <c r="ER515" s="190"/>
      <c r="ES515" s="190"/>
      <c r="ET515" s="190"/>
      <c r="EU515" s="190"/>
      <c r="EV515" s="190"/>
      <c r="EW515" s="190"/>
      <c r="EX515" s="190"/>
      <c r="EY515" s="190"/>
      <c r="EZ515" s="190"/>
      <c r="FA515" s="190"/>
      <c r="FB515" s="190"/>
      <c r="FC515" s="190"/>
      <c r="FD515" s="190"/>
      <c r="FE515" s="190"/>
      <c r="FF515" s="190"/>
      <c r="FG515" s="190"/>
      <c r="FH515" s="190"/>
      <c r="FI515" s="190"/>
      <c r="FJ515" s="190"/>
    </row>
    <row r="516" spans="1:166" ht="15" customHeight="1" x14ac:dyDescent="0.5">
      <c r="A516" s="198"/>
      <c r="B516" s="199"/>
      <c r="C516" s="201"/>
      <c r="D516" s="200"/>
      <c r="EN516" s="188"/>
      <c r="EO516" s="189"/>
      <c r="EP516" s="189"/>
      <c r="EQ516" s="190"/>
      <c r="ER516" s="190"/>
      <c r="ES516" s="190"/>
      <c r="ET516" s="190"/>
      <c r="EU516" s="190"/>
      <c r="EV516" s="190"/>
      <c r="EW516" s="190"/>
      <c r="EX516" s="190"/>
      <c r="EY516" s="190"/>
      <c r="EZ516" s="190"/>
      <c r="FA516" s="190"/>
      <c r="FB516" s="190"/>
      <c r="FC516" s="190"/>
      <c r="FD516" s="190"/>
      <c r="FE516" s="190"/>
      <c r="FF516" s="190"/>
      <c r="FG516" s="190"/>
      <c r="FH516" s="190"/>
      <c r="FI516" s="190"/>
      <c r="FJ516" s="190"/>
    </row>
    <row r="517" spans="1:166" ht="15" customHeight="1" x14ac:dyDescent="0.5">
      <c r="A517" s="198"/>
      <c r="B517" s="199"/>
      <c r="C517" s="201"/>
      <c r="D517" s="200"/>
      <c r="EN517" s="188"/>
      <c r="EO517" s="189"/>
      <c r="EP517" s="189"/>
      <c r="EQ517" s="190"/>
      <c r="ER517" s="190"/>
      <c r="ES517" s="190"/>
      <c r="ET517" s="190"/>
      <c r="EU517" s="190"/>
      <c r="EV517" s="190"/>
      <c r="EW517" s="190"/>
      <c r="EX517" s="190"/>
      <c r="EY517" s="190"/>
      <c r="EZ517" s="190"/>
      <c r="FA517" s="190"/>
      <c r="FB517" s="190"/>
      <c r="FC517" s="190"/>
      <c r="FD517" s="190"/>
      <c r="FE517" s="190"/>
      <c r="FF517" s="190"/>
      <c r="FG517" s="190"/>
      <c r="FH517" s="190"/>
      <c r="FI517" s="190"/>
      <c r="FJ517" s="190"/>
    </row>
    <row r="518" spans="1:166" ht="15" customHeight="1" x14ac:dyDescent="0.5">
      <c r="A518" s="198"/>
      <c r="B518" s="199"/>
      <c r="C518" s="201"/>
      <c r="D518" s="200"/>
      <c r="EN518" s="188"/>
      <c r="EO518" s="189"/>
      <c r="EP518" s="189"/>
      <c r="EQ518" s="190"/>
      <c r="ER518" s="190"/>
      <c r="ES518" s="190"/>
      <c r="ET518" s="190"/>
      <c r="EU518" s="190"/>
      <c r="EV518" s="190"/>
      <c r="EW518" s="190"/>
      <c r="EX518" s="190"/>
      <c r="EY518" s="190"/>
      <c r="EZ518" s="190"/>
      <c r="FA518" s="190"/>
      <c r="FB518" s="190"/>
      <c r="FC518" s="190"/>
      <c r="FD518" s="190"/>
      <c r="FE518" s="190"/>
      <c r="FF518" s="190"/>
      <c r="FG518" s="190"/>
      <c r="FH518" s="190"/>
      <c r="FI518" s="190"/>
      <c r="FJ518" s="190"/>
    </row>
    <row r="519" spans="1:166" ht="15" customHeight="1" x14ac:dyDescent="0.5">
      <c r="A519" s="198"/>
      <c r="B519" s="199"/>
      <c r="C519" s="201"/>
      <c r="D519" s="200"/>
      <c r="EN519" s="188"/>
      <c r="EO519" s="189"/>
      <c r="EP519" s="189"/>
      <c r="EQ519" s="190"/>
      <c r="ER519" s="190"/>
      <c r="ES519" s="190"/>
      <c r="ET519" s="190"/>
      <c r="EU519" s="190"/>
      <c r="EV519" s="190"/>
      <c r="EW519" s="190"/>
      <c r="EX519" s="190"/>
      <c r="EY519" s="190"/>
      <c r="EZ519" s="190"/>
      <c r="FA519" s="190"/>
      <c r="FB519" s="190"/>
      <c r="FC519" s="190"/>
      <c r="FD519" s="190"/>
      <c r="FE519" s="190"/>
      <c r="FF519" s="190"/>
      <c r="FG519" s="190"/>
      <c r="FH519" s="190"/>
      <c r="FI519" s="190"/>
      <c r="FJ519" s="190"/>
    </row>
    <row r="520" spans="1:166" ht="15" customHeight="1" x14ac:dyDescent="0.5">
      <c r="A520" s="198"/>
      <c r="B520" s="199"/>
      <c r="C520" s="201"/>
      <c r="D520" s="200"/>
      <c r="EN520" s="188"/>
      <c r="EO520" s="189"/>
      <c r="EP520" s="189"/>
      <c r="EQ520" s="190"/>
      <c r="ER520" s="190"/>
      <c r="ES520" s="190"/>
      <c r="ET520" s="190"/>
      <c r="EU520" s="190"/>
      <c r="EV520" s="190"/>
      <c r="EW520" s="190"/>
      <c r="EX520" s="190"/>
      <c r="EY520" s="190"/>
      <c r="EZ520" s="190"/>
      <c r="FA520" s="190"/>
      <c r="FB520" s="190"/>
      <c r="FC520" s="190"/>
      <c r="FD520" s="190"/>
      <c r="FE520" s="190"/>
      <c r="FF520" s="190"/>
      <c r="FG520" s="190"/>
      <c r="FH520" s="190"/>
      <c r="FI520" s="190"/>
      <c r="FJ520" s="190"/>
    </row>
    <row r="521" spans="1:166" ht="15" customHeight="1" x14ac:dyDescent="0.5">
      <c r="A521" s="198"/>
      <c r="B521" s="199"/>
      <c r="C521" s="201"/>
      <c r="D521" s="200"/>
      <c r="EN521" s="188"/>
      <c r="EO521" s="189"/>
      <c r="EP521" s="189"/>
      <c r="EQ521" s="190"/>
      <c r="ER521" s="190"/>
      <c r="ES521" s="190"/>
      <c r="ET521" s="190"/>
      <c r="EU521" s="190"/>
      <c r="EV521" s="190"/>
      <c r="EW521" s="190"/>
      <c r="EX521" s="190"/>
      <c r="EY521" s="190"/>
      <c r="EZ521" s="190"/>
      <c r="FA521" s="190"/>
      <c r="FB521" s="190"/>
      <c r="FC521" s="190"/>
      <c r="FD521" s="190"/>
      <c r="FE521" s="190"/>
      <c r="FF521" s="190"/>
      <c r="FG521" s="190"/>
      <c r="FH521" s="190"/>
      <c r="FI521" s="190"/>
      <c r="FJ521" s="190"/>
    </row>
    <row r="522" spans="1:166" ht="15" customHeight="1" x14ac:dyDescent="0.5">
      <c r="A522" s="198"/>
      <c r="B522" s="199"/>
      <c r="C522" s="201"/>
      <c r="D522" s="200"/>
      <c r="EN522" s="188"/>
      <c r="EO522" s="189"/>
      <c r="EP522" s="189"/>
      <c r="EQ522" s="190"/>
      <c r="ER522" s="190"/>
      <c r="ES522" s="190"/>
      <c r="ET522" s="190"/>
      <c r="EU522" s="190"/>
      <c r="EV522" s="190"/>
      <c r="EW522" s="190"/>
      <c r="EX522" s="190"/>
      <c r="EY522" s="190"/>
      <c r="EZ522" s="190"/>
      <c r="FA522" s="190"/>
      <c r="FB522" s="190"/>
      <c r="FC522" s="190"/>
      <c r="FD522" s="190"/>
      <c r="FE522" s="190"/>
      <c r="FF522" s="190"/>
      <c r="FG522" s="190"/>
      <c r="FH522" s="190"/>
      <c r="FI522" s="190"/>
      <c r="FJ522" s="190"/>
    </row>
    <row r="523" spans="1:166" ht="15" customHeight="1" x14ac:dyDescent="0.5">
      <c r="A523" s="198"/>
      <c r="B523" s="199"/>
      <c r="C523" s="201"/>
      <c r="D523" s="200"/>
      <c r="EN523" s="188"/>
      <c r="EO523" s="189"/>
      <c r="EP523" s="189"/>
      <c r="EQ523" s="190"/>
      <c r="ER523" s="190"/>
      <c r="ES523" s="190"/>
      <c r="ET523" s="190"/>
      <c r="EU523" s="190"/>
      <c r="EV523" s="190"/>
      <c r="EW523" s="190"/>
      <c r="EX523" s="190"/>
      <c r="EY523" s="190"/>
      <c r="EZ523" s="190"/>
      <c r="FA523" s="190"/>
      <c r="FB523" s="190"/>
      <c r="FC523" s="190"/>
      <c r="FD523" s="190"/>
      <c r="FE523" s="190"/>
      <c r="FF523" s="190"/>
      <c r="FG523" s="190"/>
      <c r="FH523" s="190"/>
      <c r="FI523" s="190"/>
      <c r="FJ523" s="190"/>
    </row>
    <row r="524" spans="1:166" ht="15" customHeight="1" x14ac:dyDescent="0.5">
      <c r="A524" s="198"/>
      <c r="B524" s="199"/>
      <c r="C524" s="201"/>
      <c r="D524" s="200"/>
      <c r="EN524" s="188"/>
      <c r="EO524" s="189"/>
      <c r="EP524" s="189"/>
      <c r="EQ524" s="190"/>
      <c r="ER524" s="190"/>
      <c r="ES524" s="190"/>
      <c r="ET524" s="190"/>
      <c r="EU524" s="190"/>
      <c r="EV524" s="190"/>
      <c r="EW524" s="190"/>
      <c r="EX524" s="190"/>
      <c r="EY524" s="190"/>
      <c r="EZ524" s="190"/>
      <c r="FA524" s="190"/>
      <c r="FB524" s="190"/>
      <c r="FC524" s="190"/>
      <c r="FD524" s="190"/>
      <c r="FE524" s="190"/>
      <c r="FF524" s="190"/>
      <c r="FG524" s="190"/>
      <c r="FH524" s="190"/>
      <c r="FI524" s="190"/>
      <c r="FJ524" s="190"/>
    </row>
    <row r="525" spans="1:166" ht="15" customHeight="1" x14ac:dyDescent="0.5">
      <c r="A525" s="198"/>
      <c r="B525" s="199"/>
      <c r="C525" s="201"/>
      <c r="D525" s="200"/>
      <c r="EN525" s="188"/>
      <c r="EO525" s="189"/>
      <c r="EP525" s="189"/>
      <c r="EQ525" s="190"/>
      <c r="ER525" s="190"/>
      <c r="ES525" s="190"/>
      <c r="ET525" s="190"/>
      <c r="EU525" s="190"/>
      <c r="EV525" s="190"/>
      <c r="EW525" s="190"/>
      <c r="EX525" s="190"/>
      <c r="EY525" s="190"/>
      <c r="EZ525" s="190"/>
      <c r="FA525" s="190"/>
      <c r="FB525" s="190"/>
      <c r="FC525" s="190"/>
      <c r="FD525" s="190"/>
      <c r="FE525" s="190"/>
      <c r="FF525" s="190"/>
      <c r="FG525" s="190"/>
      <c r="FH525" s="190"/>
      <c r="FI525" s="190"/>
      <c r="FJ525" s="190"/>
    </row>
    <row r="526" spans="1:166" ht="15" customHeight="1" x14ac:dyDescent="0.5">
      <c r="A526" s="198"/>
      <c r="B526" s="199"/>
      <c r="C526" s="201"/>
      <c r="D526" s="200"/>
      <c r="EN526" s="188"/>
      <c r="EO526" s="189"/>
      <c r="EP526" s="189"/>
      <c r="EQ526" s="190"/>
      <c r="ER526" s="190"/>
      <c r="ES526" s="190"/>
      <c r="ET526" s="190"/>
      <c r="EU526" s="190"/>
      <c r="EV526" s="190"/>
      <c r="EW526" s="190"/>
      <c r="EX526" s="190"/>
      <c r="EY526" s="190"/>
      <c r="EZ526" s="190"/>
      <c r="FA526" s="190"/>
      <c r="FB526" s="190"/>
      <c r="FC526" s="190"/>
      <c r="FD526" s="190"/>
      <c r="FE526" s="190"/>
      <c r="FF526" s="190"/>
      <c r="FG526" s="190"/>
      <c r="FH526" s="190"/>
      <c r="FI526" s="190"/>
      <c r="FJ526" s="190"/>
    </row>
    <row r="527" spans="1:166" ht="15" customHeight="1" x14ac:dyDescent="0.5">
      <c r="A527" s="198"/>
      <c r="B527" s="199"/>
      <c r="C527" s="201"/>
      <c r="D527" s="200"/>
      <c r="EN527" s="188"/>
      <c r="EO527" s="189"/>
      <c r="EP527" s="189"/>
      <c r="EQ527" s="190"/>
      <c r="ER527" s="190"/>
      <c r="ES527" s="190"/>
      <c r="ET527" s="190"/>
      <c r="EU527" s="190"/>
      <c r="EV527" s="190"/>
      <c r="EW527" s="190"/>
      <c r="EX527" s="190"/>
      <c r="EY527" s="190"/>
      <c r="EZ527" s="190"/>
      <c r="FA527" s="190"/>
      <c r="FB527" s="190"/>
      <c r="FC527" s="190"/>
      <c r="FD527" s="190"/>
      <c r="FE527" s="190"/>
      <c r="FF527" s="190"/>
      <c r="FG527" s="190"/>
      <c r="FH527" s="190"/>
      <c r="FI527" s="190"/>
      <c r="FJ527" s="190"/>
    </row>
    <row r="528" spans="1:166" ht="15" customHeight="1" x14ac:dyDescent="0.5">
      <c r="A528" s="198"/>
      <c r="B528" s="199"/>
      <c r="C528" s="201"/>
      <c r="D528" s="200"/>
      <c r="EN528" s="188"/>
      <c r="EO528" s="189"/>
      <c r="EP528" s="189"/>
      <c r="EQ528" s="190"/>
      <c r="ER528" s="190"/>
      <c r="ES528" s="190"/>
      <c r="ET528" s="190"/>
      <c r="EU528" s="190"/>
      <c r="EV528" s="190"/>
      <c r="EW528" s="190"/>
      <c r="EX528" s="190"/>
      <c r="EY528" s="190"/>
      <c r="EZ528" s="190"/>
      <c r="FA528" s="190"/>
      <c r="FB528" s="190"/>
      <c r="FC528" s="190"/>
      <c r="FD528" s="190"/>
      <c r="FE528" s="190"/>
      <c r="FF528" s="190"/>
      <c r="FG528" s="190"/>
      <c r="FH528" s="190"/>
      <c r="FI528" s="190"/>
      <c r="FJ528" s="190"/>
    </row>
    <row r="529" spans="1:166" ht="15" customHeight="1" x14ac:dyDescent="0.5">
      <c r="A529" s="198"/>
      <c r="B529" s="199"/>
      <c r="C529" s="201"/>
      <c r="D529" s="200"/>
      <c r="EN529" s="188"/>
      <c r="EO529" s="189"/>
      <c r="EP529" s="189"/>
      <c r="EQ529" s="190"/>
      <c r="ER529" s="190"/>
      <c r="ES529" s="190"/>
      <c r="ET529" s="190"/>
      <c r="EU529" s="190"/>
      <c r="EV529" s="190"/>
      <c r="EW529" s="190"/>
      <c r="EX529" s="190"/>
      <c r="EY529" s="190"/>
      <c r="EZ529" s="190"/>
      <c r="FA529" s="190"/>
      <c r="FB529" s="190"/>
      <c r="FC529" s="190"/>
      <c r="FD529" s="190"/>
      <c r="FE529" s="190"/>
      <c r="FF529" s="190"/>
      <c r="FG529" s="190"/>
      <c r="FH529" s="190"/>
      <c r="FI529" s="190"/>
      <c r="FJ529" s="190"/>
    </row>
    <row r="530" spans="1:166" ht="15" customHeight="1" x14ac:dyDescent="0.5">
      <c r="A530" s="198"/>
      <c r="B530" s="199"/>
      <c r="C530" s="201"/>
      <c r="D530" s="200"/>
      <c r="EN530" s="188"/>
      <c r="EO530" s="189"/>
      <c r="EP530" s="189"/>
      <c r="EQ530" s="190"/>
      <c r="ER530" s="190"/>
      <c r="ES530" s="190"/>
      <c r="ET530" s="190"/>
      <c r="EU530" s="190"/>
      <c r="EV530" s="190"/>
      <c r="EW530" s="190"/>
      <c r="EX530" s="190"/>
      <c r="EY530" s="190"/>
      <c r="EZ530" s="190"/>
      <c r="FA530" s="190"/>
      <c r="FB530" s="190"/>
      <c r="FC530" s="190"/>
      <c r="FD530" s="190"/>
      <c r="FE530" s="190"/>
      <c r="FF530" s="190"/>
      <c r="FG530" s="190"/>
      <c r="FH530" s="190"/>
      <c r="FI530" s="190"/>
      <c r="FJ530" s="190"/>
    </row>
    <row r="531" spans="1:166" ht="15" customHeight="1" x14ac:dyDescent="0.5">
      <c r="A531" s="198"/>
      <c r="B531" s="199"/>
      <c r="C531" s="201"/>
      <c r="D531" s="200"/>
      <c r="EN531" s="188"/>
      <c r="EO531" s="189"/>
      <c r="EP531" s="189"/>
      <c r="EQ531" s="190"/>
      <c r="ER531" s="190"/>
      <c r="ES531" s="190"/>
      <c r="ET531" s="190"/>
      <c r="EU531" s="190"/>
      <c r="EV531" s="190"/>
      <c r="EW531" s="190"/>
      <c r="EX531" s="190"/>
      <c r="EY531" s="190"/>
      <c r="EZ531" s="190"/>
      <c r="FA531" s="190"/>
      <c r="FB531" s="190"/>
      <c r="FC531" s="190"/>
      <c r="FD531" s="190"/>
      <c r="FE531" s="190"/>
      <c r="FF531" s="190"/>
      <c r="FG531" s="190"/>
      <c r="FH531" s="190"/>
      <c r="FI531" s="190"/>
      <c r="FJ531" s="190"/>
    </row>
    <row r="532" spans="1:166" ht="15" customHeight="1" x14ac:dyDescent="0.5">
      <c r="A532" s="198"/>
      <c r="B532" s="199"/>
      <c r="C532" s="201"/>
      <c r="D532" s="200"/>
      <c r="EN532" s="188"/>
      <c r="EO532" s="189"/>
      <c r="EP532" s="189"/>
      <c r="EQ532" s="190"/>
      <c r="ER532" s="190"/>
      <c r="ES532" s="190"/>
      <c r="ET532" s="190"/>
      <c r="EU532" s="190"/>
      <c r="EV532" s="190"/>
      <c r="EW532" s="190"/>
      <c r="EX532" s="190"/>
      <c r="EY532" s="190"/>
      <c r="EZ532" s="190"/>
      <c r="FA532" s="190"/>
      <c r="FB532" s="190"/>
      <c r="FC532" s="190"/>
      <c r="FD532" s="190"/>
      <c r="FE532" s="190"/>
      <c r="FF532" s="190"/>
      <c r="FG532" s="190"/>
      <c r="FH532" s="190"/>
      <c r="FI532" s="190"/>
      <c r="FJ532" s="190"/>
    </row>
    <row r="533" spans="1:166" ht="15" customHeight="1" x14ac:dyDescent="0.5">
      <c r="A533" s="198"/>
      <c r="B533" s="199"/>
      <c r="C533" s="201"/>
      <c r="D533" s="200"/>
      <c r="EN533" s="188"/>
      <c r="EO533" s="189"/>
      <c r="EP533" s="189"/>
      <c r="EQ533" s="190"/>
      <c r="ER533" s="190"/>
      <c r="ES533" s="190"/>
      <c r="ET533" s="190"/>
      <c r="EU533" s="190"/>
      <c r="EV533" s="190"/>
      <c r="EW533" s="190"/>
      <c r="EX533" s="190"/>
      <c r="EY533" s="190"/>
      <c r="EZ533" s="190"/>
      <c r="FA533" s="190"/>
      <c r="FB533" s="190"/>
      <c r="FC533" s="190"/>
      <c r="FD533" s="190"/>
      <c r="FE533" s="190"/>
      <c r="FF533" s="190"/>
      <c r="FG533" s="190"/>
      <c r="FH533" s="190"/>
      <c r="FI533" s="190"/>
      <c r="FJ533" s="190"/>
    </row>
    <row r="534" spans="1:166" ht="15" customHeight="1" x14ac:dyDescent="0.5">
      <c r="A534" s="198"/>
      <c r="B534" s="199"/>
      <c r="C534" s="201"/>
      <c r="D534" s="200"/>
      <c r="EN534" s="188"/>
      <c r="EO534" s="189"/>
      <c r="EP534" s="189"/>
      <c r="EQ534" s="190"/>
      <c r="ER534" s="190"/>
      <c r="ES534" s="190"/>
      <c r="ET534" s="190"/>
      <c r="EU534" s="190"/>
      <c r="EV534" s="190"/>
      <c r="EW534" s="190"/>
      <c r="EX534" s="190"/>
      <c r="EY534" s="190"/>
      <c r="EZ534" s="190"/>
      <c r="FA534" s="190"/>
      <c r="FB534" s="190"/>
      <c r="FC534" s="190"/>
      <c r="FD534" s="190"/>
      <c r="FE534" s="190"/>
      <c r="FF534" s="190"/>
      <c r="FG534" s="190"/>
      <c r="FH534" s="190"/>
      <c r="FI534" s="190"/>
      <c r="FJ534" s="190"/>
    </row>
    <row r="535" spans="1:166" ht="15" customHeight="1" x14ac:dyDescent="0.5">
      <c r="A535" s="198"/>
      <c r="B535" s="199"/>
      <c r="C535" s="201"/>
      <c r="D535" s="200"/>
      <c r="EN535" s="188"/>
      <c r="EO535" s="189"/>
      <c r="EP535" s="189"/>
      <c r="EQ535" s="190"/>
      <c r="ER535" s="190"/>
      <c r="ES535" s="190"/>
      <c r="ET535" s="190"/>
      <c r="EU535" s="190"/>
      <c r="EV535" s="190"/>
      <c r="EW535" s="190"/>
      <c r="EX535" s="190"/>
      <c r="EY535" s="190"/>
      <c r="EZ535" s="190"/>
      <c r="FA535" s="190"/>
      <c r="FB535" s="190"/>
      <c r="FC535" s="190"/>
      <c r="FD535" s="190"/>
      <c r="FE535" s="190"/>
      <c r="FF535" s="190"/>
      <c r="FG535" s="190"/>
      <c r="FH535" s="190"/>
      <c r="FI535" s="190"/>
      <c r="FJ535" s="190"/>
    </row>
    <row r="536" spans="1:166" ht="15" customHeight="1" x14ac:dyDescent="0.5">
      <c r="A536" s="198"/>
      <c r="B536" s="199"/>
      <c r="C536" s="201"/>
      <c r="D536" s="200"/>
      <c r="EN536" s="188"/>
      <c r="EO536" s="189"/>
      <c r="EP536" s="189"/>
      <c r="EQ536" s="190"/>
      <c r="ER536" s="190"/>
      <c r="ES536" s="190"/>
      <c r="ET536" s="190"/>
      <c r="EU536" s="190"/>
      <c r="EV536" s="190"/>
      <c r="EW536" s="190"/>
      <c r="EX536" s="190"/>
      <c r="EY536" s="190"/>
      <c r="EZ536" s="190"/>
      <c r="FA536" s="190"/>
      <c r="FB536" s="190"/>
      <c r="FC536" s="190"/>
      <c r="FD536" s="190"/>
      <c r="FE536" s="190"/>
      <c r="FF536" s="190"/>
      <c r="FG536" s="190"/>
      <c r="FH536" s="190"/>
      <c r="FI536" s="190"/>
      <c r="FJ536" s="190"/>
    </row>
    <row r="537" spans="1:166" ht="15" customHeight="1" x14ac:dyDescent="0.5">
      <c r="A537" s="198"/>
      <c r="B537" s="199"/>
      <c r="C537" s="201"/>
      <c r="D537" s="200"/>
      <c r="EN537" s="188"/>
      <c r="EO537" s="189"/>
      <c r="EP537" s="189"/>
      <c r="EQ537" s="190"/>
      <c r="ER537" s="190"/>
      <c r="ES537" s="190"/>
      <c r="ET537" s="190"/>
      <c r="EU537" s="190"/>
      <c r="EV537" s="190"/>
      <c r="EW537" s="190"/>
      <c r="EX537" s="190"/>
      <c r="EY537" s="190"/>
      <c r="EZ537" s="190"/>
      <c r="FA537" s="190"/>
      <c r="FB537" s="190"/>
      <c r="FC537" s="190"/>
      <c r="FD537" s="190"/>
      <c r="FE537" s="190"/>
      <c r="FF537" s="190"/>
      <c r="FG537" s="190"/>
      <c r="FH537" s="190"/>
      <c r="FI537" s="190"/>
      <c r="FJ537" s="190"/>
    </row>
    <row r="538" spans="1:166" ht="15" customHeight="1" x14ac:dyDescent="0.5">
      <c r="A538" s="198"/>
      <c r="B538" s="199"/>
      <c r="C538" s="201"/>
      <c r="D538" s="200"/>
      <c r="EN538" s="188"/>
      <c r="EO538" s="189"/>
      <c r="EP538" s="189"/>
      <c r="EQ538" s="190"/>
      <c r="ER538" s="190"/>
      <c r="ES538" s="190"/>
      <c r="ET538" s="190"/>
      <c r="EU538" s="190"/>
      <c r="EV538" s="190"/>
      <c r="EW538" s="190"/>
      <c r="EX538" s="190"/>
      <c r="EY538" s="190"/>
      <c r="EZ538" s="190"/>
      <c r="FA538" s="190"/>
      <c r="FB538" s="190"/>
      <c r="FC538" s="190"/>
      <c r="FD538" s="190"/>
      <c r="FE538" s="190"/>
      <c r="FF538" s="190"/>
      <c r="FG538" s="190"/>
      <c r="FH538" s="190"/>
      <c r="FI538" s="190"/>
      <c r="FJ538" s="190"/>
    </row>
    <row r="539" spans="1:166" ht="15" customHeight="1" x14ac:dyDescent="0.5">
      <c r="A539" s="198"/>
      <c r="B539" s="199"/>
      <c r="C539" s="201"/>
      <c r="D539" s="200"/>
      <c r="EN539" s="188"/>
      <c r="EO539" s="189"/>
      <c r="EP539" s="189"/>
      <c r="EQ539" s="190"/>
      <c r="ER539" s="190"/>
      <c r="ES539" s="190"/>
      <c r="ET539" s="190"/>
      <c r="EU539" s="190"/>
      <c r="EV539" s="190"/>
      <c r="EW539" s="190"/>
      <c r="EX539" s="190"/>
      <c r="EY539" s="190"/>
      <c r="EZ539" s="190"/>
      <c r="FA539" s="190"/>
      <c r="FB539" s="190"/>
      <c r="FC539" s="190"/>
      <c r="FD539" s="190"/>
      <c r="FE539" s="190"/>
      <c r="FF539" s="190"/>
      <c r="FG539" s="190"/>
      <c r="FH539" s="190"/>
      <c r="FI539" s="190"/>
      <c r="FJ539" s="190"/>
    </row>
    <row r="540" spans="1:166" ht="15" customHeight="1" x14ac:dyDescent="0.5">
      <c r="A540" s="198"/>
      <c r="B540" s="199"/>
      <c r="C540" s="201"/>
      <c r="D540" s="200"/>
      <c r="EN540" s="188"/>
      <c r="EO540" s="189"/>
      <c r="EP540" s="189"/>
      <c r="EQ540" s="190"/>
      <c r="ER540" s="190"/>
      <c r="ES540" s="190"/>
      <c r="ET540" s="190"/>
      <c r="EU540" s="190"/>
      <c r="EV540" s="190"/>
      <c r="EW540" s="190"/>
      <c r="EX540" s="190"/>
      <c r="EY540" s="190"/>
      <c r="EZ540" s="190"/>
      <c r="FA540" s="190"/>
      <c r="FB540" s="190"/>
      <c r="FC540" s="190"/>
      <c r="FD540" s="190"/>
      <c r="FE540" s="190"/>
      <c r="FF540" s="190"/>
      <c r="FG540" s="190"/>
      <c r="FH540" s="190"/>
      <c r="FI540" s="190"/>
      <c r="FJ540" s="190"/>
    </row>
    <row r="541" spans="1:166" ht="15" customHeight="1" x14ac:dyDescent="0.5">
      <c r="A541" s="198"/>
      <c r="B541" s="199"/>
      <c r="C541" s="201"/>
      <c r="D541" s="200"/>
      <c r="EN541" s="188"/>
      <c r="EO541" s="189"/>
      <c r="EP541" s="189"/>
      <c r="EQ541" s="190"/>
      <c r="ER541" s="190"/>
      <c r="ES541" s="190"/>
      <c r="ET541" s="190"/>
      <c r="EU541" s="190"/>
      <c r="EV541" s="190"/>
      <c r="EW541" s="190"/>
      <c r="EX541" s="190"/>
      <c r="EY541" s="190"/>
      <c r="EZ541" s="190"/>
      <c r="FA541" s="190"/>
      <c r="FB541" s="190"/>
      <c r="FC541" s="190"/>
      <c r="FD541" s="190"/>
      <c r="FE541" s="190"/>
      <c r="FF541" s="190"/>
      <c r="FG541" s="190"/>
      <c r="FH541" s="190"/>
      <c r="FI541" s="190"/>
      <c r="FJ541" s="190"/>
    </row>
    <row r="542" spans="1:166" ht="15" customHeight="1" x14ac:dyDescent="0.5">
      <c r="A542" s="198"/>
      <c r="B542" s="199"/>
      <c r="C542" s="201"/>
      <c r="D542" s="200"/>
      <c r="EN542" s="188"/>
      <c r="EO542" s="189"/>
      <c r="EP542" s="189"/>
      <c r="EQ542" s="190"/>
      <c r="ER542" s="190"/>
      <c r="ES542" s="190"/>
      <c r="ET542" s="190"/>
      <c r="EU542" s="190"/>
      <c r="EV542" s="190"/>
      <c r="EW542" s="190"/>
      <c r="EX542" s="190"/>
      <c r="EY542" s="190"/>
      <c r="EZ542" s="190"/>
      <c r="FA542" s="190"/>
      <c r="FB542" s="190"/>
      <c r="FC542" s="190"/>
      <c r="FD542" s="190"/>
      <c r="FE542" s="190"/>
      <c r="FF542" s="190"/>
      <c r="FG542" s="190"/>
      <c r="FH542" s="190"/>
      <c r="FI542" s="190"/>
      <c r="FJ542" s="190"/>
    </row>
    <row r="543" spans="1:166" ht="15" customHeight="1" x14ac:dyDescent="0.5">
      <c r="A543" s="198"/>
      <c r="B543" s="199"/>
      <c r="C543" s="201"/>
      <c r="D543" s="200"/>
      <c r="EN543" s="188"/>
      <c r="EO543" s="189"/>
      <c r="EP543" s="189"/>
      <c r="EQ543" s="190"/>
      <c r="ER543" s="190"/>
      <c r="ES543" s="190"/>
      <c r="ET543" s="190"/>
      <c r="EU543" s="190"/>
      <c r="EV543" s="190"/>
      <c r="EW543" s="190"/>
      <c r="EX543" s="190"/>
      <c r="EY543" s="190"/>
      <c r="EZ543" s="190"/>
      <c r="FA543" s="190"/>
      <c r="FB543" s="190"/>
      <c r="FC543" s="190"/>
      <c r="FD543" s="190"/>
      <c r="FE543" s="190"/>
      <c r="FF543" s="190"/>
      <c r="FG543" s="190"/>
      <c r="FH543" s="190"/>
      <c r="FI543" s="190"/>
      <c r="FJ543" s="190"/>
    </row>
    <row r="544" spans="1:166" ht="15" customHeight="1" x14ac:dyDescent="0.5">
      <c r="A544" s="198"/>
      <c r="B544" s="199"/>
      <c r="C544" s="201"/>
      <c r="D544" s="200"/>
      <c r="EN544" s="188"/>
      <c r="EO544" s="189"/>
      <c r="EP544" s="189"/>
      <c r="EQ544" s="190"/>
      <c r="ER544" s="190"/>
      <c r="ES544" s="190"/>
      <c r="ET544" s="190"/>
      <c r="EU544" s="190"/>
      <c r="EV544" s="190"/>
      <c r="EW544" s="190"/>
      <c r="EX544" s="190"/>
      <c r="EY544" s="190"/>
      <c r="EZ544" s="190"/>
      <c r="FA544" s="190"/>
      <c r="FB544" s="190"/>
      <c r="FC544" s="190"/>
      <c r="FD544" s="190"/>
      <c r="FE544" s="190"/>
      <c r="FF544" s="190"/>
      <c r="FG544" s="190"/>
      <c r="FH544" s="190"/>
      <c r="FI544" s="190"/>
      <c r="FJ544" s="190"/>
    </row>
    <row r="545" spans="1:166" ht="15" customHeight="1" x14ac:dyDescent="0.5">
      <c r="A545" s="198"/>
      <c r="B545" s="199"/>
      <c r="C545" s="201"/>
      <c r="D545" s="200"/>
      <c r="EN545" s="188"/>
      <c r="EO545" s="189"/>
      <c r="EP545" s="189"/>
      <c r="EQ545" s="190"/>
      <c r="ER545" s="190"/>
      <c r="ES545" s="190"/>
      <c r="ET545" s="190"/>
      <c r="EU545" s="190"/>
      <c r="EV545" s="190"/>
      <c r="EW545" s="190"/>
      <c r="EX545" s="190"/>
      <c r="EY545" s="190"/>
      <c r="EZ545" s="190"/>
      <c r="FA545" s="190"/>
      <c r="FB545" s="190"/>
      <c r="FC545" s="190"/>
      <c r="FD545" s="190"/>
      <c r="FE545" s="190"/>
      <c r="FF545" s="190"/>
      <c r="FG545" s="190"/>
      <c r="FH545" s="190"/>
      <c r="FI545" s="190"/>
      <c r="FJ545" s="190"/>
    </row>
    <row r="546" spans="1:166" ht="15" customHeight="1" x14ac:dyDescent="0.5">
      <c r="A546" s="198"/>
      <c r="B546" s="199"/>
      <c r="C546" s="201"/>
      <c r="D546" s="200"/>
      <c r="EN546" s="188"/>
      <c r="EO546" s="189"/>
      <c r="EP546" s="189"/>
      <c r="EQ546" s="190"/>
      <c r="ER546" s="190"/>
      <c r="ES546" s="190"/>
      <c r="ET546" s="190"/>
      <c r="EU546" s="190"/>
      <c r="EV546" s="190"/>
      <c r="EW546" s="190"/>
      <c r="EX546" s="190"/>
      <c r="EY546" s="190"/>
      <c r="EZ546" s="190"/>
      <c r="FA546" s="190"/>
      <c r="FB546" s="190"/>
      <c r="FC546" s="190"/>
      <c r="FD546" s="190"/>
      <c r="FE546" s="190"/>
      <c r="FF546" s="190"/>
      <c r="FG546" s="190"/>
      <c r="FH546" s="190"/>
      <c r="FI546" s="190"/>
      <c r="FJ546" s="190"/>
    </row>
    <row r="547" spans="1:166" ht="15" customHeight="1" x14ac:dyDescent="0.5">
      <c r="A547" s="198"/>
      <c r="B547" s="199"/>
      <c r="C547" s="201"/>
      <c r="D547" s="200"/>
      <c r="EN547" s="188"/>
      <c r="EO547" s="189"/>
      <c r="EP547" s="189"/>
      <c r="EQ547" s="190"/>
      <c r="ER547" s="190"/>
      <c r="ES547" s="190"/>
      <c r="ET547" s="190"/>
      <c r="EU547" s="190"/>
      <c r="EV547" s="190"/>
      <c r="EW547" s="190"/>
      <c r="EX547" s="190"/>
      <c r="EY547" s="190"/>
      <c r="EZ547" s="190"/>
      <c r="FA547" s="190"/>
      <c r="FB547" s="190"/>
      <c r="FC547" s="190"/>
      <c r="FD547" s="190"/>
      <c r="FE547" s="190"/>
      <c r="FF547" s="190"/>
      <c r="FG547" s="190"/>
      <c r="FH547" s="190"/>
      <c r="FI547" s="190"/>
      <c r="FJ547" s="190"/>
    </row>
    <row r="548" spans="1:166" ht="15" customHeight="1" x14ac:dyDescent="0.5">
      <c r="A548" s="198"/>
      <c r="B548" s="199"/>
      <c r="C548" s="201"/>
      <c r="D548" s="200"/>
      <c r="EN548" s="188"/>
      <c r="EO548" s="189"/>
      <c r="EP548" s="189"/>
      <c r="EQ548" s="190"/>
      <c r="ER548" s="190"/>
      <c r="ES548" s="190"/>
      <c r="ET548" s="190"/>
      <c r="EU548" s="190"/>
      <c r="EV548" s="190"/>
      <c r="EW548" s="190"/>
      <c r="EX548" s="190"/>
      <c r="EY548" s="190"/>
      <c r="EZ548" s="190"/>
      <c r="FA548" s="190"/>
      <c r="FB548" s="190"/>
      <c r="FC548" s="190"/>
      <c r="FD548" s="190"/>
      <c r="FE548" s="190"/>
      <c r="FF548" s="190"/>
      <c r="FG548" s="190"/>
      <c r="FH548" s="190"/>
      <c r="FI548" s="190"/>
      <c r="FJ548" s="190"/>
    </row>
    <row r="549" spans="1:166" ht="15" customHeight="1" x14ac:dyDescent="0.5">
      <c r="A549" s="198"/>
      <c r="B549" s="199"/>
      <c r="C549" s="201"/>
      <c r="D549" s="200"/>
      <c r="EN549" s="188"/>
      <c r="EO549" s="189"/>
      <c r="EP549" s="189"/>
      <c r="EQ549" s="190"/>
      <c r="ER549" s="190"/>
      <c r="ES549" s="190"/>
      <c r="ET549" s="190"/>
      <c r="EU549" s="190"/>
      <c r="EV549" s="190"/>
      <c r="EW549" s="190"/>
      <c r="EX549" s="190"/>
      <c r="EY549" s="190"/>
      <c r="EZ549" s="190"/>
      <c r="FA549" s="190"/>
      <c r="FB549" s="190"/>
      <c r="FC549" s="190"/>
      <c r="FD549" s="190"/>
      <c r="FE549" s="190"/>
      <c r="FF549" s="190"/>
      <c r="FG549" s="190"/>
      <c r="FH549" s="190"/>
      <c r="FI549" s="190"/>
      <c r="FJ549" s="190"/>
    </row>
    <row r="550" spans="1:166" ht="15" customHeight="1" x14ac:dyDescent="0.5">
      <c r="A550" s="198"/>
      <c r="B550" s="199"/>
      <c r="C550" s="201"/>
      <c r="D550" s="200"/>
      <c r="EN550" s="188"/>
      <c r="EO550" s="189"/>
      <c r="EP550" s="189"/>
      <c r="EQ550" s="190"/>
      <c r="ER550" s="190"/>
      <c r="ES550" s="190"/>
      <c r="ET550" s="190"/>
      <c r="EU550" s="190"/>
      <c r="EV550" s="190"/>
      <c r="EW550" s="190"/>
      <c r="EX550" s="190"/>
      <c r="EY550" s="190"/>
      <c r="EZ550" s="190"/>
      <c r="FA550" s="190"/>
      <c r="FB550" s="190"/>
      <c r="FC550" s="190"/>
      <c r="FD550" s="190"/>
      <c r="FE550" s="190"/>
      <c r="FF550" s="190"/>
      <c r="FG550" s="190"/>
      <c r="FH550" s="190"/>
      <c r="FI550" s="190"/>
      <c r="FJ550" s="190"/>
    </row>
    <row r="551" spans="1:166" ht="15" customHeight="1" x14ac:dyDescent="0.5">
      <c r="A551" s="198"/>
      <c r="B551" s="199"/>
      <c r="C551" s="201"/>
      <c r="D551" s="200"/>
      <c r="EN551" s="188"/>
      <c r="EO551" s="189"/>
      <c r="EP551" s="189"/>
      <c r="EQ551" s="190"/>
      <c r="ER551" s="190"/>
      <c r="ES551" s="190"/>
      <c r="ET551" s="190"/>
      <c r="EU551" s="190"/>
      <c r="EV551" s="190"/>
      <c r="EW551" s="190"/>
      <c r="EX551" s="190"/>
      <c r="EY551" s="190"/>
      <c r="EZ551" s="190"/>
      <c r="FA551" s="190"/>
      <c r="FB551" s="190"/>
      <c r="FC551" s="190"/>
      <c r="FD551" s="190"/>
      <c r="FE551" s="190"/>
      <c r="FF551" s="190"/>
      <c r="FG551" s="190"/>
      <c r="FH551" s="190"/>
      <c r="FI551" s="190"/>
      <c r="FJ551" s="190"/>
    </row>
    <row r="552" spans="1:166" ht="15" customHeight="1" x14ac:dyDescent="0.5">
      <c r="A552" s="198"/>
      <c r="B552" s="199"/>
      <c r="C552" s="201"/>
      <c r="D552" s="200"/>
      <c r="EN552" s="188"/>
      <c r="EO552" s="189"/>
      <c r="EP552" s="189"/>
      <c r="EQ552" s="190"/>
      <c r="ER552" s="190"/>
      <c r="ES552" s="190"/>
      <c r="ET552" s="190"/>
      <c r="EU552" s="190"/>
      <c r="EV552" s="190"/>
      <c r="EW552" s="190"/>
      <c r="EX552" s="190"/>
      <c r="EY552" s="190"/>
      <c r="EZ552" s="190"/>
      <c r="FA552" s="190"/>
      <c r="FB552" s="190"/>
      <c r="FC552" s="190"/>
      <c r="FD552" s="190"/>
      <c r="FE552" s="190"/>
      <c r="FF552" s="190"/>
      <c r="FG552" s="190"/>
      <c r="FH552" s="190"/>
      <c r="FI552" s="190"/>
      <c r="FJ552" s="190"/>
    </row>
    <row r="553" spans="1:166" ht="15" customHeight="1" x14ac:dyDescent="0.5">
      <c r="A553" s="198"/>
      <c r="B553" s="199"/>
      <c r="C553" s="201"/>
      <c r="D553" s="200"/>
      <c r="EN553" s="188"/>
      <c r="EO553" s="189"/>
      <c r="EP553" s="189"/>
      <c r="EQ553" s="190"/>
      <c r="ER553" s="190"/>
      <c r="ES553" s="190"/>
      <c r="ET553" s="190"/>
      <c r="EU553" s="190"/>
      <c r="EV553" s="190"/>
      <c r="EW553" s="190"/>
      <c r="EX553" s="190"/>
      <c r="EY553" s="190"/>
      <c r="EZ553" s="190"/>
      <c r="FA553" s="190"/>
      <c r="FB553" s="190"/>
      <c r="FC553" s="190"/>
      <c r="FD553" s="190"/>
      <c r="FE553" s="190"/>
      <c r="FF553" s="190"/>
      <c r="FG553" s="190"/>
      <c r="FH553" s="190"/>
      <c r="FI553" s="190"/>
      <c r="FJ553" s="190"/>
    </row>
    <row r="554" spans="1:166" ht="15" customHeight="1" x14ac:dyDescent="0.5">
      <c r="A554" s="198"/>
      <c r="B554" s="199"/>
      <c r="C554" s="201"/>
      <c r="D554" s="200"/>
      <c r="EN554" s="188"/>
      <c r="EO554" s="189"/>
      <c r="EP554" s="189"/>
      <c r="EQ554" s="190"/>
      <c r="ER554" s="190"/>
      <c r="ES554" s="190"/>
      <c r="ET554" s="190"/>
      <c r="EU554" s="190"/>
      <c r="EV554" s="190"/>
      <c r="EW554" s="190"/>
      <c r="EX554" s="190"/>
      <c r="EY554" s="190"/>
      <c r="EZ554" s="190"/>
      <c r="FA554" s="190"/>
      <c r="FB554" s="190"/>
      <c r="FC554" s="190"/>
      <c r="FD554" s="190"/>
      <c r="FE554" s="190"/>
      <c r="FF554" s="190"/>
      <c r="FG554" s="190"/>
      <c r="FH554" s="190"/>
      <c r="FI554" s="190"/>
      <c r="FJ554" s="190"/>
    </row>
    <row r="555" spans="1:166" ht="15" customHeight="1" x14ac:dyDescent="0.5">
      <c r="A555" s="198"/>
      <c r="B555" s="199"/>
      <c r="C555" s="201"/>
      <c r="D555" s="200"/>
      <c r="EN555" s="188"/>
      <c r="EO555" s="189"/>
      <c r="EP555" s="189"/>
      <c r="EQ555" s="190"/>
      <c r="ER555" s="190"/>
      <c r="ES555" s="190"/>
      <c r="ET555" s="190"/>
      <c r="EU555" s="190"/>
      <c r="EV555" s="190"/>
      <c r="EW555" s="190"/>
      <c r="EX555" s="190"/>
      <c r="EY555" s="190"/>
      <c r="EZ555" s="190"/>
      <c r="FA555" s="190"/>
      <c r="FB555" s="190"/>
      <c r="FC555" s="190"/>
      <c r="FD555" s="190"/>
      <c r="FE555" s="190"/>
      <c r="FF555" s="190"/>
      <c r="FG555" s="190"/>
      <c r="FH555" s="190"/>
      <c r="FI555" s="190"/>
      <c r="FJ555" s="190"/>
    </row>
    <row r="556" spans="1:166" ht="15" customHeight="1" x14ac:dyDescent="0.5">
      <c r="A556" s="198"/>
      <c r="B556" s="199"/>
      <c r="C556" s="201"/>
      <c r="D556" s="200"/>
      <c r="EN556" s="188"/>
      <c r="EO556" s="189"/>
      <c r="EP556" s="189"/>
      <c r="EQ556" s="190"/>
      <c r="ER556" s="190"/>
      <c r="ES556" s="190"/>
      <c r="ET556" s="190"/>
      <c r="EU556" s="190"/>
      <c r="EV556" s="190"/>
      <c r="EW556" s="190"/>
      <c r="EX556" s="190"/>
      <c r="EY556" s="190"/>
      <c r="EZ556" s="190"/>
      <c r="FA556" s="190"/>
      <c r="FB556" s="190"/>
      <c r="FC556" s="190"/>
      <c r="FD556" s="190"/>
      <c r="FE556" s="190"/>
      <c r="FF556" s="190"/>
      <c r="FG556" s="190"/>
      <c r="FH556" s="190"/>
      <c r="FI556" s="190"/>
      <c r="FJ556" s="190"/>
    </row>
    <row r="557" spans="1:166" ht="15" customHeight="1" x14ac:dyDescent="0.5">
      <c r="A557" s="198"/>
      <c r="B557" s="199"/>
      <c r="C557" s="201"/>
      <c r="D557" s="200"/>
      <c r="EN557" s="188"/>
      <c r="EO557" s="189"/>
      <c r="EP557" s="189"/>
      <c r="EQ557" s="190"/>
      <c r="ER557" s="190"/>
      <c r="ES557" s="190"/>
      <c r="ET557" s="190"/>
      <c r="EU557" s="190"/>
      <c r="EV557" s="190"/>
      <c r="EW557" s="190"/>
      <c r="EX557" s="190"/>
      <c r="EY557" s="190"/>
      <c r="EZ557" s="190"/>
      <c r="FA557" s="190"/>
      <c r="FB557" s="190"/>
      <c r="FC557" s="190"/>
      <c r="FD557" s="190"/>
      <c r="FE557" s="190"/>
      <c r="FF557" s="190"/>
      <c r="FG557" s="190"/>
      <c r="FH557" s="190"/>
      <c r="FI557" s="190"/>
      <c r="FJ557" s="190"/>
    </row>
    <row r="558" spans="1:166" ht="15" customHeight="1" x14ac:dyDescent="0.5">
      <c r="A558" s="198"/>
      <c r="B558" s="199"/>
      <c r="C558" s="201"/>
      <c r="D558" s="200"/>
      <c r="EN558" s="188"/>
      <c r="EO558" s="189"/>
      <c r="EP558" s="189"/>
      <c r="EQ558" s="190"/>
      <c r="ER558" s="190"/>
      <c r="ES558" s="190"/>
      <c r="ET558" s="190"/>
      <c r="EU558" s="190"/>
      <c r="EV558" s="190"/>
      <c r="EW558" s="190"/>
      <c r="EX558" s="190"/>
      <c r="EY558" s="190"/>
      <c r="EZ558" s="190"/>
      <c r="FA558" s="190"/>
      <c r="FB558" s="190"/>
      <c r="FC558" s="190"/>
      <c r="FD558" s="190"/>
      <c r="FE558" s="190"/>
      <c r="FF558" s="190"/>
      <c r="FG558" s="190"/>
      <c r="FH558" s="190"/>
      <c r="FI558" s="190"/>
      <c r="FJ558" s="190"/>
    </row>
    <row r="559" spans="1:166" ht="15" customHeight="1" x14ac:dyDescent="0.5">
      <c r="A559" s="198"/>
      <c r="B559" s="199"/>
      <c r="C559" s="201"/>
      <c r="D559" s="200"/>
      <c r="EN559" s="188"/>
      <c r="EO559" s="189"/>
      <c r="EP559" s="189"/>
      <c r="EQ559" s="190"/>
      <c r="ER559" s="190"/>
      <c r="ES559" s="190"/>
      <c r="ET559" s="190"/>
      <c r="EU559" s="190"/>
      <c r="EV559" s="190"/>
      <c r="EW559" s="190"/>
      <c r="EX559" s="190"/>
      <c r="EY559" s="190"/>
      <c r="EZ559" s="190"/>
      <c r="FA559" s="190"/>
      <c r="FB559" s="190"/>
      <c r="FC559" s="190"/>
      <c r="FD559" s="190"/>
      <c r="FE559" s="190"/>
      <c r="FF559" s="190"/>
      <c r="FG559" s="190"/>
      <c r="FH559" s="190"/>
      <c r="FI559" s="190"/>
      <c r="FJ559" s="190"/>
    </row>
    <row r="560" spans="1:166" ht="15" customHeight="1" x14ac:dyDescent="0.5">
      <c r="A560" s="198"/>
      <c r="B560" s="199"/>
      <c r="C560" s="201"/>
      <c r="D560" s="200"/>
      <c r="EN560" s="188"/>
      <c r="EO560" s="189"/>
      <c r="EP560" s="189"/>
      <c r="EQ560" s="190"/>
      <c r="ER560" s="190"/>
      <c r="ES560" s="190"/>
      <c r="ET560" s="190"/>
      <c r="EU560" s="190"/>
      <c r="EV560" s="190"/>
      <c r="EW560" s="190"/>
      <c r="EX560" s="190"/>
      <c r="EY560" s="190"/>
      <c r="EZ560" s="190"/>
      <c r="FA560" s="190"/>
      <c r="FB560" s="190"/>
      <c r="FC560" s="190"/>
      <c r="FD560" s="190"/>
      <c r="FE560" s="190"/>
      <c r="FF560" s="190"/>
      <c r="FG560" s="190"/>
      <c r="FH560" s="190"/>
      <c r="FI560" s="190"/>
      <c r="FJ560" s="190"/>
    </row>
    <row r="561" spans="1:166" ht="15" customHeight="1" x14ac:dyDescent="0.5">
      <c r="A561" s="198"/>
      <c r="B561" s="199"/>
      <c r="C561" s="201"/>
      <c r="D561" s="200"/>
      <c r="EN561" s="188"/>
      <c r="EO561" s="189"/>
      <c r="EP561" s="189"/>
      <c r="EQ561" s="190"/>
      <c r="ER561" s="190"/>
      <c r="ES561" s="190"/>
      <c r="ET561" s="190"/>
      <c r="EU561" s="190"/>
      <c r="EV561" s="190"/>
      <c r="EW561" s="190"/>
      <c r="EX561" s="190"/>
      <c r="EY561" s="190"/>
      <c r="EZ561" s="190"/>
      <c r="FA561" s="190"/>
      <c r="FB561" s="190"/>
      <c r="FC561" s="190"/>
      <c r="FD561" s="190"/>
      <c r="FE561" s="190"/>
      <c r="FF561" s="190"/>
      <c r="FG561" s="190"/>
      <c r="FH561" s="190"/>
      <c r="FI561" s="190"/>
      <c r="FJ561" s="190"/>
    </row>
    <row r="562" spans="1:166" ht="15" customHeight="1" x14ac:dyDescent="0.5">
      <c r="A562" s="198"/>
      <c r="B562" s="199"/>
      <c r="C562" s="201"/>
      <c r="D562" s="200"/>
      <c r="EN562" s="188"/>
      <c r="EO562" s="189"/>
      <c r="EP562" s="189"/>
      <c r="EQ562" s="190"/>
      <c r="ER562" s="190"/>
      <c r="ES562" s="190"/>
      <c r="ET562" s="190"/>
      <c r="EU562" s="190"/>
      <c r="EV562" s="190"/>
      <c r="EW562" s="190"/>
      <c r="EX562" s="190"/>
      <c r="EY562" s="190"/>
      <c r="EZ562" s="190"/>
      <c r="FA562" s="190"/>
      <c r="FB562" s="190"/>
      <c r="FC562" s="190"/>
      <c r="FD562" s="190"/>
      <c r="FE562" s="190"/>
      <c r="FF562" s="190"/>
      <c r="FG562" s="190"/>
      <c r="FH562" s="190"/>
      <c r="FI562" s="190"/>
      <c r="FJ562" s="190"/>
    </row>
    <row r="563" spans="1:166" ht="15" customHeight="1" x14ac:dyDescent="0.5">
      <c r="A563" s="198"/>
      <c r="B563" s="199"/>
      <c r="C563" s="201"/>
      <c r="D563" s="200"/>
      <c r="EN563" s="188"/>
      <c r="EO563" s="189"/>
      <c r="EP563" s="189"/>
      <c r="EQ563" s="190"/>
      <c r="ER563" s="190"/>
      <c r="ES563" s="190"/>
      <c r="ET563" s="190"/>
      <c r="EU563" s="190"/>
      <c r="EV563" s="190"/>
      <c r="EW563" s="190"/>
      <c r="EX563" s="190"/>
      <c r="EY563" s="190"/>
      <c r="EZ563" s="190"/>
      <c r="FA563" s="190"/>
      <c r="FB563" s="190"/>
      <c r="FC563" s="190"/>
      <c r="FD563" s="190"/>
      <c r="FE563" s="190"/>
      <c r="FF563" s="190"/>
      <c r="FG563" s="190"/>
      <c r="FH563" s="190"/>
      <c r="FI563" s="190"/>
      <c r="FJ563" s="190"/>
    </row>
    <row r="564" spans="1:166" ht="15" customHeight="1" x14ac:dyDescent="0.5">
      <c r="A564" s="198"/>
      <c r="B564" s="199"/>
      <c r="C564" s="201"/>
      <c r="D564" s="200"/>
      <c r="EN564" s="188"/>
      <c r="EO564" s="189"/>
      <c r="EP564" s="189"/>
      <c r="EQ564" s="190"/>
      <c r="ER564" s="190"/>
      <c r="ES564" s="190"/>
      <c r="ET564" s="190"/>
      <c r="EU564" s="190"/>
      <c r="EV564" s="190"/>
      <c r="EW564" s="190"/>
      <c r="EX564" s="190"/>
      <c r="EY564" s="190"/>
      <c r="EZ564" s="190"/>
      <c r="FA564" s="190"/>
      <c r="FB564" s="190"/>
      <c r="FC564" s="190"/>
      <c r="FD564" s="190"/>
      <c r="FE564" s="190"/>
      <c r="FF564" s="190"/>
      <c r="FG564" s="190"/>
      <c r="FH564" s="190"/>
      <c r="FI564" s="190"/>
      <c r="FJ564" s="190"/>
    </row>
    <row r="565" spans="1:166" ht="15" customHeight="1" x14ac:dyDescent="0.5">
      <c r="A565" s="198"/>
      <c r="B565" s="199"/>
      <c r="C565" s="201"/>
      <c r="D565" s="200"/>
      <c r="EN565" s="188"/>
      <c r="EO565" s="189"/>
      <c r="EP565" s="189"/>
      <c r="EQ565" s="190"/>
      <c r="ER565" s="190"/>
      <c r="ES565" s="190"/>
      <c r="ET565" s="190"/>
      <c r="EU565" s="190"/>
      <c r="EV565" s="190"/>
      <c r="EW565" s="190"/>
      <c r="EX565" s="190"/>
      <c r="EY565" s="190"/>
      <c r="EZ565" s="190"/>
      <c r="FA565" s="190"/>
      <c r="FB565" s="190"/>
      <c r="FC565" s="190"/>
      <c r="FD565" s="190"/>
      <c r="FE565" s="190"/>
      <c r="FF565" s="190"/>
      <c r="FG565" s="190"/>
      <c r="FH565" s="190"/>
      <c r="FI565" s="190"/>
      <c r="FJ565" s="190"/>
    </row>
    <row r="566" spans="1:166" ht="15" customHeight="1" x14ac:dyDescent="0.5">
      <c r="A566" s="198"/>
      <c r="B566" s="199"/>
      <c r="C566" s="201"/>
      <c r="D566" s="200"/>
      <c r="EN566" s="188"/>
      <c r="EO566" s="189"/>
      <c r="EP566" s="189"/>
      <c r="EQ566" s="190"/>
      <c r="ER566" s="190"/>
      <c r="ES566" s="190"/>
      <c r="ET566" s="190"/>
      <c r="EU566" s="190"/>
      <c r="EV566" s="190"/>
      <c r="EW566" s="190"/>
      <c r="EX566" s="190"/>
      <c r="EY566" s="190"/>
      <c r="EZ566" s="190"/>
      <c r="FA566" s="190"/>
      <c r="FB566" s="190"/>
      <c r="FC566" s="190"/>
      <c r="FD566" s="190"/>
      <c r="FE566" s="190"/>
      <c r="FF566" s="190"/>
      <c r="FG566" s="190"/>
      <c r="FH566" s="190"/>
      <c r="FI566" s="190"/>
      <c r="FJ566" s="190"/>
    </row>
    <row r="567" spans="1:166" ht="15" customHeight="1" x14ac:dyDescent="0.5">
      <c r="A567" s="198"/>
      <c r="B567" s="199"/>
      <c r="C567" s="201"/>
      <c r="D567" s="200"/>
      <c r="EN567" s="188"/>
      <c r="EO567" s="189"/>
      <c r="EP567" s="189"/>
      <c r="EQ567" s="190"/>
      <c r="ER567" s="190"/>
      <c r="ES567" s="190"/>
      <c r="ET567" s="190"/>
      <c r="EU567" s="190"/>
      <c r="EV567" s="190"/>
      <c r="EW567" s="190"/>
      <c r="EX567" s="190"/>
      <c r="EY567" s="190"/>
      <c r="EZ567" s="190"/>
      <c r="FA567" s="190"/>
      <c r="FB567" s="190"/>
      <c r="FC567" s="190"/>
      <c r="FD567" s="190"/>
      <c r="FE567" s="190"/>
      <c r="FF567" s="190"/>
      <c r="FG567" s="190"/>
      <c r="FH567" s="190"/>
      <c r="FI567" s="190"/>
      <c r="FJ567" s="190"/>
    </row>
    <row r="568" spans="1:166" ht="15" customHeight="1" x14ac:dyDescent="0.5">
      <c r="A568" s="198"/>
      <c r="B568" s="199"/>
      <c r="C568" s="201"/>
      <c r="D568" s="200"/>
      <c r="EN568" s="188"/>
      <c r="EO568" s="189"/>
      <c r="EP568" s="189"/>
      <c r="EQ568" s="190"/>
      <c r="ER568" s="190"/>
      <c r="ES568" s="190"/>
      <c r="ET568" s="190"/>
      <c r="EU568" s="190"/>
      <c r="EV568" s="190"/>
      <c r="EW568" s="190"/>
      <c r="EX568" s="190"/>
      <c r="EY568" s="190"/>
      <c r="EZ568" s="190"/>
      <c r="FA568" s="190"/>
      <c r="FB568" s="190"/>
      <c r="FC568" s="190"/>
      <c r="FD568" s="190"/>
      <c r="FE568" s="190"/>
      <c r="FF568" s="190"/>
      <c r="FG568" s="190"/>
      <c r="FH568" s="190"/>
      <c r="FI568" s="190"/>
      <c r="FJ568" s="190"/>
    </row>
    <row r="569" spans="1:166" ht="15" customHeight="1" x14ac:dyDescent="0.5">
      <c r="A569" s="198"/>
      <c r="B569" s="199"/>
      <c r="C569" s="201"/>
      <c r="D569" s="200"/>
      <c r="EN569" s="188"/>
      <c r="EO569" s="189"/>
      <c r="EP569" s="189"/>
      <c r="EQ569" s="190"/>
      <c r="ER569" s="190"/>
      <c r="ES569" s="190"/>
      <c r="ET569" s="190"/>
      <c r="EU569" s="190"/>
      <c r="EV569" s="190"/>
      <c r="EW569" s="190"/>
      <c r="EX569" s="190"/>
      <c r="EY569" s="190"/>
      <c r="EZ569" s="190"/>
      <c r="FA569" s="190"/>
      <c r="FB569" s="190"/>
      <c r="FC569" s="190"/>
      <c r="FD569" s="190"/>
      <c r="FE569" s="190"/>
      <c r="FF569" s="190"/>
      <c r="FG569" s="190"/>
      <c r="FH569" s="190"/>
      <c r="FI569" s="190"/>
      <c r="FJ569" s="190"/>
    </row>
    <row r="570" spans="1:166" ht="15" customHeight="1" x14ac:dyDescent="0.5">
      <c r="A570" s="198"/>
      <c r="B570" s="199"/>
      <c r="C570" s="201"/>
      <c r="D570" s="200"/>
      <c r="EN570" s="188"/>
      <c r="EO570" s="189"/>
      <c r="EP570" s="189"/>
      <c r="EQ570" s="190"/>
      <c r="ER570" s="190"/>
      <c r="ES570" s="190"/>
      <c r="ET570" s="190"/>
      <c r="EU570" s="190"/>
      <c r="EV570" s="190"/>
      <c r="EW570" s="190"/>
      <c r="EX570" s="190"/>
      <c r="EY570" s="190"/>
      <c r="EZ570" s="190"/>
      <c r="FA570" s="190"/>
      <c r="FB570" s="190"/>
      <c r="FC570" s="190"/>
      <c r="FD570" s="190"/>
      <c r="FE570" s="190"/>
      <c r="FF570" s="190"/>
      <c r="FG570" s="190"/>
      <c r="FH570" s="190"/>
      <c r="FI570" s="190"/>
      <c r="FJ570" s="190"/>
    </row>
    <row r="571" spans="1:166" ht="15" customHeight="1" x14ac:dyDescent="0.5">
      <c r="A571" s="198"/>
      <c r="B571" s="199"/>
      <c r="C571" s="201"/>
      <c r="D571" s="200"/>
      <c r="EN571" s="188"/>
      <c r="EO571" s="189"/>
      <c r="EP571" s="189"/>
      <c r="EQ571" s="190"/>
      <c r="ER571" s="190"/>
      <c r="ES571" s="190"/>
      <c r="ET571" s="190"/>
      <c r="EU571" s="190"/>
      <c r="EV571" s="190"/>
      <c r="EW571" s="190"/>
      <c r="EX571" s="190"/>
      <c r="EY571" s="190"/>
      <c r="EZ571" s="190"/>
      <c r="FA571" s="190"/>
      <c r="FB571" s="190"/>
      <c r="FC571" s="190"/>
      <c r="FD571" s="190"/>
      <c r="FE571" s="190"/>
      <c r="FF571" s="190"/>
      <c r="FG571" s="190"/>
      <c r="FH571" s="190"/>
      <c r="FI571" s="190"/>
      <c r="FJ571" s="190"/>
    </row>
    <row r="572" spans="1:166" ht="15" customHeight="1" x14ac:dyDescent="0.5">
      <c r="A572" s="198"/>
      <c r="B572" s="199"/>
      <c r="C572" s="201"/>
      <c r="D572" s="200"/>
      <c r="EN572" s="188"/>
      <c r="EO572" s="189"/>
      <c r="EP572" s="189"/>
      <c r="EQ572" s="190"/>
      <c r="ER572" s="190"/>
      <c r="ES572" s="190"/>
      <c r="ET572" s="190"/>
      <c r="EU572" s="190"/>
      <c r="EV572" s="190"/>
      <c r="EW572" s="190"/>
      <c r="EX572" s="190"/>
      <c r="EY572" s="190"/>
      <c r="EZ572" s="190"/>
      <c r="FA572" s="190"/>
      <c r="FB572" s="190"/>
      <c r="FC572" s="190"/>
      <c r="FD572" s="190"/>
      <c r="FE572" s="190"/>
      <c r="FF572" s="190"/>
      <c r="FG572" s="190"/>
      <c r="FH572" s="190"/>
      <c r="FI572" s="190"/>
      <c r="FJ572" s="190"/>
    </row>
    <row r="573" spans="1:166" ht="15" customHeight="1" x14ac:dyDescent="0.5">
      <c r="A573" s="198"/>
      <c r="B573" s="199"/>
      <c r="C573" s="201"/>
      <c r="D573" s="200"/>
      <c r="EN573" s="188"/>
      <c r="EO573" s="189"/>
      <c r="EP573" s="189"/>
      <c r="EQ573" s="190"/>
      <c r="ER573" s="190"/>
      <c r="ES573" s="190"/>
      <c r="ET573" s="190"/>
      <c r="EU573" s="190"/>
      <c r="EV573" s="190"/>
      <c r="EW573" s="190"/>
      <c r="EX573" s="190"/>
      <c r="EY573" s="190"/>
      <c r="EZ573" s="190"/>
      <c r="FA573" s="190"/>
      <c r="FB573" s="190"/>
      <c r="FC573" s="190"/>
      <c r="FD573" s="190"/>
      <c r="FE573" s="190"/>
      <c r="FF573" s="190"/>
      <c r="FG573" s="190"/>
      <c r="FH573" s="190"/>
      <c r="FI573" s="190"/>
      <c r="FJ573" s="190"/>
    </row>
    <row r="574" spans="1:166" ht="15" customHeight="1" x14ac:dyDescent="0.5">
      <c r="A574" s="198"/>
      <c r="B574" s="199"/>
      <c r="C574" s="201"/>
      <c r="D574" s="200"/>
      <c r="EN574" s="188"/>
      <c r="EO574" s="189"/>
      <c r="EP574" s="189"/>
      <c r="EQ574" s="190"/>
      <c r="ER574" s="190"/>
      <c r="ES574" s="190"/>
      <c r="ET574" s="190"/>
      <c r="EU574" s="190"/>
      <c r="EV574" s="190"/>
      <c r="EW574" s="190"/>
      <c r="EX574" s="190"/>
      <c r="EY574" s="190"/>
      <c r="EZ574" s="190"/>
      <c r="FA574" s="190"/>
      <c r="FB574" s="190"/>
      <c r="FC574" s="190"/>
      <c r="FD574" s="190"/>
      <c r="FE574" s="190"/>
      <c r="FF574" s="190"/>
      <c r="FG574" s="190"/>
      <c r="FH574" s="190"/>
      <c r="FI574" s="190"/>
      <c r="FJ574" s="190"/>
    </row>
    <row r="575" spans="1:166" ht="15" customHeight="1" x14ac:dyDescent="0.5">
      <c r="A575" s="198"/>
      <c r="B575" s="199"/>
      <c r="C575" s="201"/>
      <c r="D575" s="200"/>
      <c r="EN575" s="188"/>
      <c r="EO575" s="189"/>
      <c r="EP575" s="189"/>
      <c r="EQ575" s="190"/>
      <c r="ER575" s="190"/>
      <c r="ES575" s="190"/>
      <c r="ET575" s="190"/>
      <c r="EU575" s="190"/>
      <c r="EV575" s="190"/>
      <c r="EW575" s="190"/>
      <c r="EX575" s="190"/>
      <c r="EY575" s="190"/>
      <c r="EZ575" s="190"/>
      <c r="FA575" s="190"/>
      <c r="FB575" s="190"/>
      <c r="FC575" s="190"/>
      <c r="FD575" s="190"/>
      <c r="FE575" s="190"/>
      <c r="FF575" s="190"/>
      <c r="FG575" s="190"/>
      <c r="FH575" s="190"/>
      <c r="FI575" s="190"/>
      <c r="FJ575" s="190"/>
    </row>
    <row r="576" spans="1:166" ht="15" customHeight="1" x14ac:dyDescent="0.5">
      <c r="A576" s="198"/>
      <c r="B576" s="199"/>
      <c r="C576" s="201"/>
      <c r="D576" s="200"/>
      <c r="EN576" s="188"/>
      <c r="EO576" s="189"/>
      <c r="EP576" s="189"/>
      <c r="EQ576" s="190"/>
      <c r="ER576" s="190"/>
      <c r="ES576" s="190"/>
      <c r="ET576" s="190"/>
      <c r="EU576" s="190"/>
      <c r="EV576" s="190"/>
      <c r="EW576" s="190"/>
      <c r="EX576" s="190"/>
      <c r="EY576" s="190"/>
      <c r="EZ576" s="190"/>
      <c r="FA576" s="190"/>
      <c r="FB576" s="190"/>
      <c r="FC576" s="190"/>
      <c r="FD576" s="190"/>
      <c r="FE576" s="190"/>
      <c r="FF576" s="190"/>
      <c r="FG576" s="190"/>
      <c r="FH576" s="190"/>
      <c r="FI576" s="190"/>
      <c r="FJ576" s="190"/>
    </row>
    <row r="577" spans="1:166" ht="15" customHeight="1" x14ac:dyDescent="0.5">
      <c r="A577" s="198"/>
      <c r="B577" s="199"/>
      <c r="C577" s="201"/>
      <c r="D577" s="200"/>
      <c r="EN577" s="188"/>
      <c r="EO577" s="189"/>
      <c r="EP577" s="189"/>
      <c r="EQ577" s="190"/>
      <c r="ER577" s="190"/>
      <c r="ES577" s="190"/>
      <c r="ET577" s="190"/>
      <c r="EU577" s="190"/>
      <c r="EV577" s="190"/>
      <c r="EW577" s="190"/>
      <c r="EX577" s="190"/>
      <c r="EY577" s="190"/>
      <c r="EZ577" s="190"/>
      <c r="FA577" s="190"/>
      <c r="FB577" s="190"/>
      <c r="FC577" s="190"/>
      <c r="FD577" s="190"/>
      <c r="FE577" s="190"/>
      <c r="FF577" s="190"/>
      <c r="FG577" s="190"/>
      <c r="FH577" s="190"/>
      <c r="FI577" s="190"/>
      <c r="FJ577" s="190"/>
    </row>
    <row r="578" spans="1:166" ht="15" customHeight="1" x14ac:dyDescent="0.5">
      <c r="A578" s="198"/>
      <c r="B578" s="199"/>
      <c r="C578" s="201"/>
      <c r="D578" s="200"/>
      <c r="EN578" s="188"/>
      <c r="EO578" s="189"/>
      <c r="EP578" s="189"/>
      <c r="EQ578" s="190"/>
      <c r="ER578" s="190"/>
      <c r="ES578" s="190"/>
      <c r="ET578" s="190"/>
      <c r="EU578" s="190"/>
      <c r="EV578" s="190"/>
      <c r="EW578" s="190"/>
      <c r="EX578" s="190"/>
      <c r="EY578" s="190"/>
      <c r="EZ578" s="190"/>
      <c r="FA578" s="190"/>
      <c r="FB578" s="190"/>
      <c r="FC578" s="190"/>
      <c r="FD578" s="190"/>
      <c r="FE578" s="190"/>
      <c r="FF578" s="190"/>
      <c r="FG578" s="190"/>
      <c r="FH578" s="190"/>
      <c r="FI578" s="190"/>
      <c r="FJ578" s="190"/>
    </row>
    <row r="579" spans="1:166" ht="15" customHeight="1" x14ac:dyDescent="0.5">
      <c r="A579" s="198"/>
      <c r="B579" s="199"/>
      <c r="C579" s="201"/>
      <c r="D579" s="200"/>
      <c r="EN579" s="188"/>
      <c r="EO579" s="189"/>
      <c r="EP579" s="189"/>
      <c r="EQ579" s="190"/>
      <c r="ER579" s="190"/>
      <c r="ES579" s="190"/>
      <c r="ET579" s="190"/>
      <c r="EU579" s="190"/>
      <c r="EV579" s="190"/>
      <c r="EW579" s="190"/>
      <c r="EX579" s="190"/>
      <c r="EY579" s="190"/>
      <c r="EZ579" s="190"/>
      <c r="FA579" s="190"/>
      <c r="FB579" s="190"/>
      <c r="FC579" s="190"/>
      <c r="FD579" s="190"/>
      <c r="FE579" s="190"/>
      <c r="FF579" s="190"/>
      <c r="FG579" s="190"/>
      <c r="FH579" s="190"/>
      <c r="FI579" s="190"/>
      <c r="FJ579" s="190"/>
    </row>
    <row r="580" spans="1:166" ht="14.4" customHeight="1" x14ac:dyDescent="0.5">
      <c r="A580" s="198"/>
      <c r="B580" s="199"/>
      <c r="C580" s="201"/>
      <c r="D580" s="200"/>
      <c r="EN580" s="188"/>
      <c r="EO580" s="189"/>
      <c r="EP580" s="189"/>
      <c r="EQ580" s="190"/>
      <c r="ER580" s="190"/>
      <c r="ES580" s="190"/>
      <c r="ET580" s="190"/>
      <c r="EU580" s="190"/>
      <c r="EV580" s="190"/>
      <c r="EW580" s="190"/>
      <c r="EX580" s="190"/>
      <c r="EY580" s="190"/>
      <c r="EZ580" s="190"/>
      <c r="FA580" s="190"/>
      <c r="FB580" s="190"/>
      <c r="FC580" s="190"/>
      <c r="FD580" s="190"/>
      <c r="FE580" s="190"/>
      <c r="FF580" s="190"/>
      <c r="FG580" s="190"/>
      <c r="FH580" s="190"/>
      <c r="FI580" s="190"/>
      <c r="FJ580" s="190"/>
    </row>
    <row r="581" spans="1:166" ht="14.4" customHeight="1" x14ac:dyDescent="0.5">
      <c r="A581" s="198"/>
      <c r="B581" s="199"/>
      <c r="C581" s="201"/>
      <c r="D581" s="200"/>
      <c r="EN581" s="188"/>
      <c r="EO581" s="189"/>
      <c r="EP581" s="189"/>
      <c r="EQ581" s="190"/>
      <c r="ER581" s="190"/>
      <c r="ES581" s="190"/>
      <c r="ET581" s="190"/>
      <c r="EU581" s="190"/>
      <c r="EV581" s="190"/>
      <c r="EW581" s="190"/>
      <c r="EX581" s="190"/>
      <c r="EY581" s="190"/>
      <c r="EZ581" s="190"/>
      <c r="FA581" s="190"/>
      <c r="FB581" s="190"/>
      <c r="FC581" s="190"/>
      <c r="FD581" s="190"/>
      <c r="FE581" s="190"/>
      <c r="FF581" s="190"/>
      <c r="FG581" s="190"/>
      <c r="FH581" s="190"/>
      <c r="FI581" s="190"/>
      <c r="FJ581" s="190"/>
    </row>
    <row r="1048196" spans="1:166" ht="15" customHeight="1" x14ac:dyDescent="0.5">
      <c r="A1048196" s="198"/>
      <c r="B1048196" s="199"/>
      <c r="C1048196" s="201"/>
      <c r="D1048196" s="200"/>
      <c r="EN1048196" s="188"/>
      <c r="EO1048196" s="189"/>
      <c r="EP1048196" s="189"/>
      <c r="EQ1048196" s="190"/>
      <c r="ER1048196" s="190"/>
      <c r="ES1048196" s="190"/>
      <c r="ET1048196" s="190"/>
      <c r="EU1048196" s="190"/>
      <c r="EV1048196" s="190"/>
      <c r="EW1048196" s="190"/>
      <c r="EX1048196" s="190"/>
      <c r="EY1048196" s="190"/>
      <c r="EZ1048196" s="190"/>
      <c r="FA1048196" s="190"/>
      <c r="FB1048196" s="190"/>
      <c r="FC1048196" s="190"/>
      <c r="FD1048196" s="190"/>
      <c r="FE1048196" s="190"/>
      <c r="FF1048196" s="190"/>
      <c r="FG1048196" s="190"/>
      <c r="FH1048196" s="190"/>
      <c r="FI1048196" s="190"/>
      <c r="FJ1048196" s="190"/>
    </row>
    <row r="1048401" spans="1:166" ht="26.25" customHeight="1" x14ac:dyDescent="0.5">
      <c r="A1048401" s="198"/>
      <c r="B1048401" s="199"/>
      <c r="C1048401" s="201"/>
      <c r="D1048401" s="200"/>
      <c r="EN1048401" s="188"/>
      <c r="EO1048401" s="189"/>
      <c r="EP1048401" s="189"/>
      <c r="EQ1048401" s="190"/>
      <c r="ER1048401" s="190"/>
      <c r="ES1048401" s="190"/>
      <c r="ET1048401" s="190"/>
      <c r="EU1048401" s="190"/>
      <c r="EV1048401" s="190"/>
      <c r="EW1048401" s="190"/>
      <c r="EX1048401" s="190"/>
      <c r="EY1048401" s="190"/>
      <c r="EZ1048401" s="190"/>
      <c r="FA1048401" s="190"/>
      <c r="FB1048401" s="190"/>
      <c r="FC1048401" s="190"/>
      <c r="FD1048401" s="190"/>
      <c r="FE1048401" s="190"/>
      <c r="FF1048401" s="190"/>
      <c r="FG1048401" s="190"/>
      <c r="FH1048401" s="190"/>
      <c r="FI1048401" s="190"/>
      <c r="FJ1048401" s="190"/>
    </row>
    <row r="1048410" spans="1:166" ht="15" customHeight="1" x14ac:dyDescent="0.5">
      <c r="A1048410" s="198"/>
      <c r="B1048410" s="199"/>
      <c r="C1048410" s="201"/>
      <c r="D1048410" s="200"/>
      <c r="EN1048410" s="188"/>
      <c r="EO1048410" s="189"/>
      <c r="EP1048410" s="189"/>
      <c r="EQ1048410" s="190"/>
      <c r="ER1048410" s="190"/>
      <c r="ES1048410" s="190"/>
      <c r="ET1048410" s="190"/>
      <c r="EU1048410" s="190"/>
      <c r="EV1048410" s="190"/>
      <c r="EW1048410" s="190"/>
      <c r="EX1048410" s="190"/>
      <c r="EY1048410" s="190"/>
      <c r="EZ1048410" s="190"/>
      <c r="FA1048410" s="190"/>
      <c r="FB1048410" s="190"/>
      <c r="FC1048410" s="190"/>
      <c r="FD1048410" s="190"/>
      <c r="FE1048410" s="190"/>
      <c r="FF1048410" s="190"/>
      <c r="FG1048410" s="190"/>
      <c r="FH1048410" s="190"/>
      <c r="FI1048410" s="190"/>
      <c r="FJ1048410" s="190"/>
    </row>
  </sheetData>
  <mergeCells count="20">
    <mergeCell ref="A1:D1"/>
    <mergeCell ref="U2:AJ2"/>
    <mergeCell ref="F1:S1"/>
    <mergeCell ref="F4:S4"/>
    <mergeCell ref="U4:AJ4"/>
    <mergeCell ref="BK2:BS2"/>
    <mergeCell ref="AL3:BI3"/>
    <mergeCell ref="F2:S2"/>
    <mergeCell ref="AL117:AP117"/>
    <mergeCell ref="BT2:BV2"/>
    <mergeCell ref="BK4:BS4"/>
    <mergeCell ref="AL4:BI4"/>
    <mergeCell ref="AL2:BI2"/>
    <mergeCell ref="BT3:BV3"/>
    <mergeCell ref="AQ117:AV117"/>
    <mergeCell ref="AL43:AS43"/>
    <mergeCell ref="AT43:BA43"/>
    <mergeCell ref="BB44:BI44"/>
    <mergeCell ref="BB45:BI45"/>
    <mergeCell ref="AF11:AH11"/>
  </mergeCells>
  <phoneticPr fontId="2" type="noConversion"/>
  <conditionalFormatting sqref="BY7:EO118">
    <cfRule type="cellIs" dxfId="0" priority="1" operator="between">
      <formula>2</formula>
      <formula>3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7CAED-8C33-4992-AC11-C6B73AC5BCD2}">
  <dimension ref="A2:O29"/>
  <sheetViews>
    <sheetView tabSelected="1" workbookViewId="0">
      <selection activeCell="G22" sqref="G22:G29"/>
    </sheetView>
  </sheetViews>
  <sheetFormatPr defaultRowHeight="14.4" x14ac:dyDescent="0.3"/>
  <cols>
    <col min="1" max="1" width="30.6640625" customWidth="1"/>
    <col min="2" max="2" width="31.5546875" customWidth="1"/>
    <col min="3" max="3" width="19.6640625" customWidth="1"/>
    <col min="4" max="12" width="5.88671875" customWidth="1"/>
    <col min="13" max="13" width="19.88671875" customWidth="1"/>
    <col min="14" max="14" width="3.5546875" customWidth="1"/>
    <col min="15" max="15" width="30.44140625" customWidth="1"/>
  </cols>
  <sheetData>
    <row r="2" spans="1:15" x14ac:dyDescent="0.3">
      <c r="A2" t="s">
        <v>41</v>
      </c>
      <c r="B2" t="s">
        <v>42</v>
      </c>
    </row>
    <row r="7" spans="1:15" ht="28.5" customHeight="1" x14ac:dyDescent="0.3">
      <c r="A7" s="436" t="s">
        <v>43</v>
      </c>
      <c r="B7" s="337" t="s">
        <v>44</v>
      </c>
      <c r="C7" s="337">
        <v>1</v>
      </c>
      <c r="D7" s="337">
        <v>10</v>
      </c>
      <c r="E7" s="337">
        <v>11</v>
      </c>
      <c r="F7" s="337">
        <v>2</v>
      </c>
      <c r="G7" s="337">
        <v>3</v>
      </c>
      <c r="H7" s="337">
        <v>4</v>
      </c>
      <c r="I7" s="337">
        <v>5</v>
      </c>
      <c r="J7" s="337">
        <v>6</v>
      </c>
      <c r="K7" s="337">
        <v>7</v>
      </c>
      <c r="L7" s="337">
        <v>8</v>
      </c>
      <c r="M7" s="338">
        <v>9</v>
      </c>
    </row>
    <row r="8" spans="1:15" ht="14.4" customHeight="1" x14ac:dyDescent="0.3">
      <c r="A8" s="437"/>
      <c r="B8" s="339" t="s">
        <v>45</v>
      </c>
      <c r="C8" s="349"/>
      <c r="D8" s="339"/>
      <c r="E8" s="339"/>
      <c r="F8" s="339"/>
      <c r="G8" s="339"/>
      <c r="H8" s="339"/>
      <c r="I8" s="339"/>
      <c r="J8" s="339"/>
      <c r="K8" s="339"/>
      <c r="L8" s="339"/>
      <c r="M8" s="340"/>
    </row>
    <row r="9" spans="1:15" x14ac:dyDescent="0.3">
      <c r="A9" s="344" t="s">
        <v>46</v>
      </c>
      <c r="B9" s="350" t="s">
        <v>47</v>
      </c>
      <c r="C9" s="350">
        <v>1</v>
      </c>
      <c r="D9" s="350">
        <v>10</v>
      </c>
      <c r="E9" s="350">
        <v>11</v>
      </c>
      <c r="M9" s="341"/>
      <c r="N9" s="438"/>
      <c r="O9" s="439" t="s">
        <v>48</v>
      </c>
    </row>
    <row r="10" spans="1:15" x14ac:dyDescent="0.3">
      <c r="A10" s="344" t="s">
        <v>49</v>
      </c>
      <c r="B10" s="350" t="s">
        <v>50</v>
      </c>
      <c r="C10" s="350">
        <v>2</v>
      </c>
      <c r="D10" s="350">
        <v>3</v>
      </c>
      <c r="E10" s="350">
        <v>4</v>
      </c>
      <c r="M10" s="341"/>
      <c r="N10" s="438"/>
      <c r="O10" s="440"/>
    </row>
    <row r="11" spans="1:15" x14ac:dyDescent="0.3">
      <c r="A11" s="344" t="s">
        <v>51</v>
      </c>
      <c r="B11" s="350" t="s">
        <v>52</v>
      </c>
      <c r="C11" s="350">
        <v>1</v>
      </c>
      <c r="D11" s="350">
        <v>10</v>
      </c>
      <c r="E11" s="350">
        <v>11</v>
      </c>
      <c r="M11" s="341"/>
      <c r="N11" s="438"/>
      <c r="O11" s="440"/>
    </row>
    <row r="12" spans="1:15" x14ac:dyDescent="0.3">
      <c r="A12" s="344" t="s">
        <v>53</v>
      </c>
      <c r="B12" s="350" t="s">
        <v>54</v>
      </c>
      <c r="C12" s="350">
        <v>2</v>
      </c>
      <c r="D12" s="350">
        <v>3</v>
      </c>
      <c r="E12" s="350">
        <v>4</v>
      </c>
      <c r="M12" s="341"/>
      <c r="N12" s="438"/>
      <c r="O12" s="440"/>
    </row>
    <row r="13" spans="1:15" x14ac:dyDescent="0.3">
      <c r="A13" s="344" t="s">
        <v>55</v>
      </c>
      <c r="B13" s="350" t="s">
        <v>56</v>
      </c>
      <c r="C13" s="350">
        <v>5</v>
      </c>
      <c r="D13" s="350">
        <v>6</v>
      </c>
      <c r="E13" s="350">
        <v>7</v>
      </c>
      <c r="F13" s="351"/>
      <c r="M13" s="341"/>
      <c r="N13" s="438"/>
      <c r="O13" s="440"/>
    </row>
    <row r="14" spans="1:15" x14ac:dyDescent="0.3">
      <c r="A14" s="344" t="s">
        <v>57</v>
      </c>
      <c r="B14" s="350" t="s">
        <v>58</v>
      </c>
      <c r="C14" s="350">
        <v>8</v>
      </c>
      <c r="D14" s="350">
        <v>9</v>
      </c>
      <c r="E14" s="350"/>
      <c r="M14" s="341"/>
      <c r="N14" s="438"/>
      <c r="O14" s="440"/>
    </row>
    <row r="15" spans="1:15" x14ac:dyDescent="0.3">
      <c r="A15" s="344" t="s">
        <v>59</v>
      </c>
      <c r="B15" s="350" t="s">
        <v>60</v>
      </c>
      <c r="C15" s="350">
        <v>5</v>
      </c>
      <c r="D15" s="350">
        <v>6</v>
      </c>
      <c r="E15" s="350">
        <v>7</v>
      </c>
      <c r="M15" s="341"/>
      <c r="N15" s="438"/>
      <c r="O15" s="440"/>
    </row>
    <row r="16" spans="1:15" ht="15" thickBot="1" x14ac:dyDescent="0.35">
      <c r="A16" s="345" t="s">
        <v>61</v>
      </c>
      <c r="B16" s="348" t="s">
        <v>62</v>
      </c>
      <c r="C16" s="348">
        <v>8</v>
      </c>
      <c r="D16" s="348">
        <v>9</v>
      </c>
      <c r="E16" s="348"/>
      <c r="F16" s="352"/>
      <c r="G16" s="342"/>
      <c r="H16" s="342"/>
      <c r="I16" s="342"/>
      <c r="J16" s="342"/>
      <c r="K16" s="342"/>
      <c r="L16" s="342"/>
      <c r="M16" s="343"/>
      <c r="N16" s="438"/>
      <c r="O16" s="440"/>
    </row>
    <row r="19" spans="1:15" ht="15" thickBot="1" x14ac:dyDescent="0.35"/>
    <row r="20" spans="1:15" x14ac:dyDescent="0.3">
      <c r="A20" s="436" t="s">
        <v>43</v>
      </c>
      <c r="B20" s="337" t="s">
        <v>63</v>
      </c>
      <c r="C20" s="337"/>
      <c r="D20" s="337">
        <v>21</v>
      </c>
      <c r="E20" s="337">
        <v>22</v>
      </c>
      <c r="F20" s="337">
        <v>12</v>
      </c>
      <c r="G20" s="337">
        <v>13</v>
      </c>
      <c r="H20" s="337">
        <v>14</v>
      </c>
      <c r="I20" s="337">
        <v>15</v>
      </c>
      <c r="J20" s="337">
        <v>16</v>
      </c>
      <c r="K20" s="337">
        <v>17</v>
      </c>
      <c r="L20" s="337">
        <v>18</v>
      </c>
      <c r="M20" s="337">
        <v>19</v>
      </c>
      <c r="N20" s="338">
        <v>20</v>
      </c>
    </row>
    <row r="21" spans="1:15" x14ac:dyDescent="0.3">
      <c r="A21" s="437"/>
      <c r="B21" s="339" t="s">
        <v>64</v>
      </c>
      <c r="C21" s="339"/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40"/>
    </row>
    <row r="22" spans="1:15" x14ac:dyDescent="0.3">
      <c r="A22" s="344" t="s">
        <v>46</v>
      </c>
      <c r="B22" s="346" t="s">
        <v>65</v>
      </c>
      <c r="C22" s="346"/>
      <c r="D22" s="346">
        <v>21</v>
      </c>
      <c r="E22" s="346">
        <v>22</v>
      </c>
      <c r="F22" s="346">
        <v>12</v>
      </c>
      <c r="N22" s="341"/>
      <c r="O22" s="441" t="s">
        <v>66</v>
      </c>
    </row>
    <row r="23" spans="1:15" x14ac:dyDescent="0.3">
      <c r="A23" s="344" t="s">
        <v>49</v>
      </c>
      <c r="B23" s="346" t="s">
        <v>67</v>
      </c>
      <c r="C23" s="346"/>
      <c r="D23" s="346">
        <v>13</v>
      </c>
      <c r="E23" s="346">
        <v>14</v>
      </c>
      <c r="F23" s="346">
        <v>15</v>
      </c>
      <c r="N23" s="341"/>
      <c r="O23" s="442"/>
    </row>
    <row r="24" spans="1:15" x14ac:dyDescent="0.3">
      <c r="A24" s="344" t="s">
        <v>51</v>
      </c>
      <c r="B24" s="346" t="s">
        <v>68</v>
      </c>
      <c r="C24" s="346"/>
      <c r="D24" s="346">
        <v>21</v>
      </c>
      <c r="E24" s="346">
        <v>22</v>
      </c>
      <c r="F24" s="346">
        <v>12</v>
      </c>
      <c r="N24" s="341"/>
      <c r="O24" s="442"/>
    </row>
    <row r="25" spans="1:15" x14ac:dyDescent="0.3">
      <c r="A25" s="344" t="s">
        <v>53</v>
      </c>
      <c r="B25" s="346" t="s">
        <v>69</v>
      </c>
      <c r="C25" s="346"/>
      <c r="D25" s="346">
        <v>13</v>
      </c>
      <c r="E25" s="346">
        <v>14</v>
      </c>
      <c r="F25" s="346">
        <v>15</v>
      </c>
      <c r="N25" s="341"/>
      <c r="O25" s="442"/>
    </row>
    <row r="26" spans="1:15" x14ac:dyDescent="0.3">
      <c r="A26" s="344" t="s">
        <v>55</v>
      </c>
      <c r="B26" s="346" t="s">
        <v>70</v>
      </c>
      <c r="C26" s="346"/>
      <c r="D26" s="346">
        <v>16</v>
      </c>
      <c r="E26" s="346">
        <v>17</v>
      </c>
      <c r="F26" s="346">
        <v>18</v>
      </c>
      <c r="N26" s="341"/>
      <c r="O26" s="442"/>
    </row>
    <row r="27" spans="1:15" x14ac:dyDescent="0.3">
      <c r="A27" s="344" t="s">
        <v>57</v>
      </c>
      <c r="B27" s="346" t="s">
        <v>71</v>
      </c>
      <c r="C27" s="346"/>
      <c r="D27" s="346">
        <v>19</v>
      </c>
      <c r="E27" s="346">
        <v>20</v>
      </c>
      <c r="F27" s="346"/>
      <c r="N27" s="341"/>
      <c r="O27" s="442"/>
    </row>
    <row r="28" spans="1:15" x14ac:dyDescent="0.3">
      <c r="A28" s="344" t="s">
        <v>59</v>
      </c>
      <c r="B28" s="346" t="s">
        <v>72</v>
      </c>
      <c r="C28" s="346"/>
      <c r="D28" s="346">
        <v>16</v>
      </c>
      <c r="E28" s="346">
        <v>17</v>
      </c>
      <c r="F28" s="346">
        <v>18</v>
      </c>
      <c r="N28" s="341"/>
      <c r="O28" s="442"/>
    </row>
    <row r="29" spans="1:15" ht="15" thickBot="1" x14ac:dyDescent="0.35">
      <c r="A29" s="344" t="s">
        <v>61</v>
      </c>
      <c r="B29" s="347" t="s">
        <v>62</v>
      </c>
      <c r="C29" s="347"/>
      <c r="D29" s="347">
        <v>19</v>
      </c>
      <c r="E29" s="347">
        <v>20</v>
      </c>
      <c r="F29" s="347"/>
      <c r="G29" s="342"/>
      <c r="H29" s="342"/>
      <c r="I29" s="342"/>
      <c r="J29" s="342"/>
      <c r="K29" s="342"/>
      <c r="L29" s="342"/>
      <c r="M29" s="342"/>
      <c r="N29" s="343"/>
      <c r="O29" s="442"/>
    </row>
  </sheetData>
  <mergeCells count="5">
    <mergeCell ref="A7:A8"/>
    <mergeCell ref="A20:A21"/>
    <mergeCell ref="N9:N16"/>
    <mergeCell ref="O9:O16"/>
    <mergeCell ref="O22:O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BBC14-C28A-4713-8A9A-49116118AAD1}">
  <dimension ref="A2:H12"/>
  <sheetViews>
    <sheetView workbookViewId="0">
      <selection activeCell="B23" sqref="B23"/>
    </sheetView>
  </sheetViews>
  <sheetFormatPr defaultRowHeight="14.4" x14ac:dyDescent="0.3"/>
  <cols>
    <col min="1" max="1" width="30.88671875" customWidth="1"/>
    <col min="2" max="2" width="17.88671875" customWidth="1"/>
    <col min="3" max="3" width="17.6640625" customWidth="1"/>
    <col min="4" max="4" width="14.6640625" customWidth="1"/>
  </cols>
  <sheetData>
    <row r="2" spans="1:8" x14ac:dyDescent="0.3">
      <c r="A2" s="356" t="s">
        <v>73</v>
      </c>
      <c r="B2" s="356"/>
      <c r="C2" s="356" t="s">
        <v>74</v>
      </c>
      <c r="D2" s="443" t="s">
        <v>13</v>
      </c>
      <c r="E2" s="443"/>
      <c r="F2" s="443"/>
      <c r="G2" s="443"/>
    </row>
    <row r="3" spans="1:8" x14ac:dyDescent="0.3">
      <c r="A3" s="357" t="s">
        <v>75</v>
      </c>
      <c r="B3" s="357" t="s">
        <v>76</v>
      </c>
      <c r="C3" s="357" t="s">
        <v>20</v>
      </c>
      <c r="D3" s="357">
        <v>2</v>
      </c>
      <c r="E3" s="357">
        <v>3</v>
      </c>
      <c r="F3" s="357">
        <v>4</v>
      </c>
      <c r="G3" s="357">
        <v>5</v>
      </c>
      <c r="H3" s="351"/>
    </row>
    <row r="4" spans="1:8" x14ac:dyDescent="0.3">
      <c r="A4" s="358" t="s">
        <v>77</v>
      </c>
      <c r="B4" s="358" t="s">
        <v>76</v>
      </c>
      <c r="C4" s="358" t="s">
        <v>26</v>
      </c>
      <c r="D4" s="358">
        <v>1</v>
      </c>
      <c r="E4" s="358">
        <v>10</v>
      </c>
      <c r="F4" s="358">
        <v>11</v>
      </c>
      <c r="G4" s="358">
        <v>6</v>
      </c>
      <c r="H4" s="351"/>
    </row>
    <row r="5" spans="1:8" x14ac:dyDescent="0.3">
      <c r="A5" s="357" t="s">
        <v>78</v>
      </c>
      <c r="B5" s="357" t="s">
        <v>79</v>
      </c>
      <c r="C5" s="357" t="s">
        <v>26</v>
      </c>
      <c r="D5" s="357">
        <v>22</v>
      </c>
      <c r="E5" s="357">
        <v>8</v>
      </c>
      <c r="F5" s="359"/>
      <c r="G5" s="359"/>
    </row>
    <row r="6" spans="1:8" x14ac:dyDescent="0.3">
      <c r="A6" s="385" t="s">
        <v>80</v>
      </c>
      <c r="B6" s="385" t="s">
        <v>79</v>
      </c>
      <c r="C6" s="385" t="s">
        <v>31</v>
      </c>
      <c r="D6" s="385">
        <v>18</v>
      </c>
      <c r="E6" s="385">
        <v>9</v>
      </c>
      <c r="F6" s="385"/>
      <c r="G6" s="385"/>
      <c r="H6" s="386"/>
    </row>
    <row r="7" spans="1:8" x14ac:dyDescent="0.3">
      <c r="A7" s="387" t="s">
        <v>81</v>
      </c>
      <c r="B7" s="387" t="s">
        <v>79</v>
      </c>
      <c r="C7" s="387" t="s">
        <v>33</v>
      </c>
      <c r="D7" s="387">
        <v>13</v>
      </c>
      <c r="E7" s="387">
        <v>21</v>
      </c>
      <c r="F7" s="387"/>
      <c r="G7" s="387"/>
      <c r="H7" s="386"/>
    </row>
    <row r="8" spans="1:8" x14ac:dyDescent="0.3">
      <c r="A8" s="390" t="s">
        <v>82</v>
      </c>
      <c r="B8" s="385" t="s">
        <v>79</v>
      </c>
      <c r="C8" s="385" t="s">
        <v>33</v>
      </c>
      <c r="D8" s="385">
        <v>12</v>
      </c>
      <c r="E8" s="385">
        <v>20</v>
      </c>
      <c r="F8" s="385"/>
      <c r="G8" s="385"/>
      <c r="H8" s="386"/>
    </row>
    <row r="9" spans="1:8" x14ac:dyDescent="0.3">
      <c r="A9" s="385" t="s">
        <v>83</v>
      </c>
      <c r="B9" s="385" t="s">
        <v>79</v>
      </c>
      <c r="C9" s="385" t="s">
        <v>31</v>
      </c>
      <c r="D9" s="385">
        <v>14</v>
      </c>
      <c r="E9" s="385">
        <v>15</v>
      </c>
      <c r="F9" s="385"/>
      <c r="G9" s="385"/>
      <c r="H9" s="386"/>
    </row>
    <row r="10" spans="1:8" x14ac:dyDescent="0.3">
      <c r="A10" s="387" t="s">
        <v>84</v>
      </c>
      <c r="B10" s="387" t="s">
        <v>79</v>
      </c>
      <c r="C10" s="387" t="s">
        <v>31</v>
      </c>
      <c r="D10" s="387">
        <v>7</v>
      </c>
      <c r="E10" s="387">
        <v>16</v>
      </c>
      <c r="F10" s="387"/>
      <c r="G10" s="387"/>
      <c r="H10" s="386"/>
    </row>
    <row r="11" spans="1:8" x14ac:dyDescent="0.3">
      <c r="A11" s="391" t="s">
        <v>85</v>
      </c>
      <c r="B11" s="387" t="s">
        <v>79</v>
      </c>
      <c r="C11" s="387" t="s">
        <v>33</v>
      </c>
      <c r="D11" s="387">
        <v>19</v>
      </c>
      <c r="E11" s="387">
        <v>17</v>
      </c>
      <c r="F11" s="387"/>
      <c r="G11" s="387"/>
      <c r="H11" s="386"/>
    </row>
    <row r="12" spans="1:8" x14ac:dyDescent="0.3">
      <c r="A12" s="386"/>
      <c r="B12" s="386"/>
      <c r="C12" s="386"/>
      <c r="D12" s="386"/>
      <c r="E12" s="386"/>
      <c r="F12" s="386"/>
      <c r="G12" s="386"/>
      <c r="H12" s="386"/>
    </row>
  </sheetData>
  <mergeCells count="1">
    <mergeCell ref="D2:G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5a5868-af0a-410c-839e-8d12f9bbae36">
      <Terms xmlns="http://schemas.microsoft.com/office/infopath/2007/PartnerControls"/>
    </lcf76f155ced4ddcb4097134ff3c332f>
    <noteDR703 xmlns="ff5a5868-af0a-410c-839e-8d12f9bbae3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21CAF5201C82C43AA4DBD7D4A985E69" ma:contentTypeVersion="18" ma:contentTypeDescription="Creare un nuovo documento." ma:contentTypeScope="" ma:versionID="d4ebe10c0e9392234408c1ca4c913792">
  <xsd:schema xmlns:xsd="http://www.w3.org/2001/XMLSchema" xmlns:xs="http://www.w3.org/2001/XMLSchema" xmlns:p="http://schemas.microsoft.com/office/2006/metadata/properties" xmlns:ns2="ff5a5868-af0a-410c-839e-8d12f9bbae36" xmlns:ns3="4e4aeb4f-2755-45de-8429-e3c3045be2d4" targetNamespace="http://schemas.microsoft.com/office/2006/metadata/properties" ma:root="true" ma:fieldsID="2fc5a4e9a860dbc797ededcafc9065f9" ns2:_="" ns3:_="">
    <xsd:import namespace="ff5a5868-af0a-410c-839e-8d12f9bbae36"/>
    <xsd:import namespace="4e4aeb4f-2755-45de-8429-e3c3045be2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noteDR703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5a5868-af0a-410c-839e-8d12f9bbae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e03ef3db-1873-48f1-8e04-87b5542c2e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DR703" ma:index="25" nillable="true" ma:displayName="note DR 703" ma:description="considerare solo la parte relativa alle sostituzioni (no annullamento a Poiani)" ma:format="Dropdown" ma:internalName="noteDR703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4aeb4f-2755-45de-8429-e3c3045be2d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DF84A2-BA28-42D3-9C0E-B08AA9928B08}">
  <ds:schemaRefs>
    <ds:schemaRef ds:uri="http://schemas.openxmlformats.org/package/2006/metadata/core-properties"/>
    <ds:schemaRef ds:uri="4e4aeb4f-2755-45de-8429-e3c3045be2d4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ff5a5868-af0a-410c-839e-8d12f9bbae36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0D69FB8-C79B-4EA9-96A4-8AB8DAC183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5a5868-af0a-410c-839e-8d12f9bbae36"/>
    <ds:schemaRef ds:uri="4e4aeb4f-2755-45de-8429-e3c3045be2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81DA0DD-97AA-4502-97E4-36224AA5C2D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17b418d-fb21-416f-a85f-1e9ff725bf2c}" enabled="0" method="" siteId="{117b418d-fb21-416f-a85f-1e9ff725bf2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GROUPS</vt:lpstr>
      <vt:lpstr>3rd ay 24-25 PTA TIMETABLE</vt:lpstr>
      <vt:lpstr>PRELIEVI</vt:lpstr>
      <vt:lpstr>BLSD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NADIA CANONICO</cp:lastModifiedBy>
  <cp:revision/>
  <dcterms:created xsi:type="dcterms:W3CDTF">2022-10-26T11:00:28Z</dcterms:created>
  <dcterms:modified xsi:type="dcterms:W3CDTF">2026-05-17T13:35:07Z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0x010100B21CAF5201C82C43AA4DBD7D4A985E69</vt:lpwstr>
  </property>
  <property fmtid="{D5CDD505-2E9C-101B-9397-08002B2CF9AE}" pid="3" name="MediaServiceImageTags">
    <vt:lpwstr/>
  </property>
</Properties>
</file>